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9090"/>
  </bookViews>
  <sheets>
    <sheet name="جدول  05-06 Table" sheetId="1" r:id="rId1"/>
  </sheets>
  <definedNames>
    <definedName name="_xlnm.Print_Area" localSheetId="0">'جدول  05-06 Table'!$A$1:$K$48</definedName>
    <definedName name="_xlnm.Print_Titles" localSheetId="0">'جدول  05-06 Table'!$6:$8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E44" i="1"/>
  <c r="C44" i="1"/>
  <c r="J43" i="1"/>
  <c r="H43" i="1"/>
  <c r="G43" i="1"/>
  <c r="F43" i="1"/>
  <c r="E43" i="1"/>
  <c r="D43" i="1"/>
  <c r="C43" i="1"/>
  <c r="B43" i="1"/>
  <c r="J39" i="1"/>
  <c r="I39" i="1"/>
  <c r="I43" i="1" s="1"/>
  <c r="F37" i="1"/>
  <c r="F44" i="1" s="1"/>
  <c r="E37" i="1"/>
  <c r="D37" i="1"/>
  <c r="D44" i="1" s="1"/>
  <c r="C37" i="1"/>
  <c r="B37" i="1"/>
  <c r="B44" i="1" s="1"/>
</calcChain>
</file>

<file path=xl/sharedStrings.xml><?xml version="1.0" encoding="utf-8"?>
<sst xmlns="http://schemas.openxmlformats.org/spreadsheetml/2006/main" count="108" uniqueCount="105">
  <si>
    <t xml:space="preserve">مؤشرات أداء مستشفيات القطاع الطبي الخاص - إمارة دبي </t>
  </si>
  <si>
    <t>Private Sector Hospitals Performance Indicators - Emirate of Dubai</t>
  </si>
  <si>
    <t xml:space="preserve"> (2019)</t>
  </si>
  <si>
    <t>جـــدول ( 05 - 06 ) Table</t>
  </si>
  <si>
    <t>البيــــــــــــان</t>
  </si>
  <si>
    <t xml:space="preserve"> المترددون على العيادات التخصصية*</t>
  </si>
  <si>
    <t>عدد مرضى القسم الداخلي</t>
  </si>
  <si>
    <t xml:space="preserve">
عدد 
الأسرة</t>
  </si>
  <si>
    <t>أيام الإقامة  Hospital Days</t>
  </si>
  <si>
    <t>متوسط مدة الإقامة</t>
  </si>
  <si>
    <t>معدل إشغال الأسرة</t>
  </si>
  <si>
    <t>سرير/ طبيب**</t>
  </si>
  <si>
    <t>سرير / ممرض</t>
  </si>
  <si>
    <t>Title</t>
  </si>
  <si>
    <t>عدد أيام خدمة التمريض في القسم الداخلي</t>
  </si>
  <si>
    <t>عدد أيام رعاية المرضى الذين خرجوا بما في ذلك الوفاة</t>
  </si>
  <si>
    <t>Attendants to Specialty Clinics*</t>
  </si>
  <si>
    <t>Number of Inpatients</t>
  </si>
  <si>
    <t>Number of Beds</t>
  </si>
  <si>
    <t>Number of Patients Days of Care to Patients in Hospital (Census)</t>
  </si>
  <si>
    <t>Number of Days of Care to Patients Discharged including Death</t>
  </si>
  <si>
    <t>Average Length of Stay</t>
  </si>
  <si>
    <t xml:space="preserve">Bed Occupancy
 Rate </t>
  </si>
  <si>
    <t>Bed / Doctor**</t>
  </si>
  <si>
    <t>Bed/ Nurse</t>
  </si>
  <si>
    <t>مستشفى القرهود</t>
  </si>
  <si>
    <t>Garhoud Hospital</t>
  </si>
  <si>
    <t>مستشفى الزهراء</t>
  </si>
  <si>
    <t>Al Zahra Hospital</t>
  </si>
  <si>
    <t>المستشفى الأمريكي</t>
  </si>
  <si>
    <t xml:space="preserve">American Hospital </t>
  </si>
  <si>
    <t>مستشفى أستر</t>
  </si>
  <si>
    <t xml:space="preserve"> -</t>
  </si>
  <si>
    <t>Aster Hospital</t>
  </si>
  <si>
    <t>مستشفى بالهول الأوروبي</t>
  </si>
  <si>
    <t>Belhoull European Hospital</t>
  </si>
  <si>
    <t>مستشفى بالهول التخصصية</t>
  </si>
  <si>
    <t>Belhoull Specialist Hospital</t>
  </si>
  <si>
    <t>مستشفى برجيل</t>
  </si>
  <si>
    <t>Barjeel Hospital</t>
  </si>
  <si>
    <t>المستشفى الكندي التخصصي</t>
  </si>
  <si>
    <t xml:space="preserve">Canadian Specialist Hospital </t>
  </si>
  <si>
    <t>مستشفى سيدارز-جبل
 علي الدولي</t>
  </si>
  <si>
    <t>Cedars - Jebel Ali International Hospital</t>
  </si>
  <si>
    <t>مستشفى دبي لندن التخصصية</t>
  </si>
  <si>
    <t>Dubai London Specialty Hospital</t>
  </si>
  <si>
    <t>مستشفى الإمارات</t>
  </si>
  <si>
    <t>Emirates Hospital</t>
  </si>
  <si>
    <t>المستشفى الدولي الحديث</t>
  </si>
  <si>
    <t>Modern International Hospital</t>
  </si>
  <si>
    <t>المستشفى الإيراني</t>
  </si>
  <si>
    <t>Iranian Hospital</t>
  </si>
  <si>
    <t>مستشفي ميدكير</t>
  </si>
  <si>
    <t>Medcare Hospital</t>
  </si>
  <si>
    <t>مستشفى مدكير لجراحة العظام والعمود الفقري</t>
  </si>
  <si>
    <t>Medcare Hero Spinal Hospital</t>
  </si>
  <si>
    <t>مستشفي ميدكير للسيدات والأطفال</t>
  </si>
  <si>
    <t>Medcare Women &amp; Children Hospital</t>
  </si>
  <si>
    <t>مستشفى مديور</t>
  </si>
  <si>
    <t>Medeor Hospital</t>
  </si>
  <si>
    <t>مستشفى مديكلينك ويلكير</t>
  </si>
  <si>
    <t>Mediclinic Wellcare Hospital</t>
  </si>
  <si>
    <t>مستشفى الجراحة العصبية
 والعمود الفقري</t>
  </si>
  <si>
    <t>Nero Spinal Hospital</t>
  </si>
  <si>
    <t>مستشفى إن أم سي التخصصي</t>
  </si>
  <si>
    <t>N.M.C. Specialist Hospital</t>
  </si>
  <si>
    <t>مستشفى إن أم سي -د.أ.ب</t>
  </si>
  <si>
    <t>N.M.C.  Hospital - DIP</t>
  </si>
  <si>
    <t xml:space="preserve">مستشفى برايم  </t>
  </si>
  <si>
    <t>Prime Hospital</t>
  </si>
  <si>
    <t>المستشفى السعودي الألماني</t>
  </si>
  <si>
    <t>Saudi German Hospital</t>
  </si>
  <si>
    <t xml:space="preserve">مستشفى ثومباى </t>
  </si>
  <si>
    <t>Thumbay Hospital</t>
  </si>
  <si>
    <t>مستشفى زليخة</t>
  </si>
  <si>
    <t xml:space="preserve">Zulaikha Hospital </t>
  </si>
  <si>
    <t>آدم فيتال اورتس ذ م م</t>
  </si>
  <si>
    <t>Adam Vital Hospital</t>
  </si>
  <si>
    <t>ميديكلينك مستشفى بارك فيو ذ.م.م</t>
  </si>
  <si>
    <t>Mediclinic Parkview Hospital</t>
  </si>
  <si>
    <t>مستشفى كينغز كوليدج لندن فرع من كي سي اتش هيلث كير ش.ذ.م.م</t>
  </si>
  <si>
    <t>King's College Hospital</t>
  </si>
  <si>
    <t>اجمالي المستشفيات - القطاع الخاص التابع لهيئة الصحة بدبي</t>
  </si>
  <si>
    <t>TOTAL PRIVATE HOSPITALS REGISTERED IN DHA</t>
  </si>
  <si>
    <t>مركز الجليلة التخصصي لطب الأطفال</t>
  </si>
  <si>
    <t>…</t>
  </si>
  <si>
    <t>Al Jalila Children's Specialty Hospital</t>
  </si>
  <si>
    <t>المستشفى الاكاديمية الامريكية للجراحة التجميلية</t>
  </si>
  <si>
    <t>American Academy of Cosmetic Surgery Hospital</t>
  </si>
  <si>
    <t>مستشفى الدكتور سليمان الحبيب</t>
  </si>
  <si>
    <t>Dr. Sulaiman Al Habib Hospital</t>
  </si>
  <si>
    <t>مستشفى الامارات التخصصي</t>
  </si>
  <si>
    <t>Emirates Specialty Hospital</t>
  </si>
  <si>
    <t>مستشفى ميدكلينيك سيتي</t>
  </si>
  <si>
    <t>Mediclinic City Hospital</t>
  </si>
  <si>
    <t>اجمالي المستشفيات - مدينة دبي الطبية</t>
  </si>
  <si>
    <t>TOTAL PRIVATE HOSPITALS REGISTERED IN DHCC</t>
  </si>
  <si>
    <t>المجموع</t>
  </si>
  <si>
    <t>Total</t>
  </si>
  <si>
    <t>* مرضى العيادات الخارجية ( لا يشمل المترددين على الطوارئ )</t>
  </si>
  <si>
    <t>*  Out-patients (Excluding Attendances to Emergency)</t>
  </si>
  <si>
    <t>** لا يشمل أطباء الأسنان</t>
  </si>
  <si>
    <t>**  Excluding Dentists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</si>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</sst>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4"/>
      <name val="Dubai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0"/>
      <name val="Dubai"/>
      <family val="2"/>
    </font>
    <font>
      <sz val="10"/>
      <name val="Myriad Pro"/>
      <family val="2"/>
    </font>
    <font>
      <sz val="8"/>
      <name val="WinSoft Pro"/>
      <family val="2"/>
    </font>
    <font>
      <sz val="8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darkGray">
        <fgColor indexed="9"/>
        <bgColor theme="0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49" fontId="6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right" vertical="center" wrapText="1" indent="1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wrapText="1" readingOrder="2"/>
    </xf>
    <xf numFmtId="0" fontId="14" fillId="3" borderId="2" xfId="1" applyFont="1" applyFill="1" applyBorder="1" applyAlignment="1">
      <alignment horizontal="center" wrapText="1" readingOrder="1"/>
    </xf>
    <xf numFmtId="0" fontId="13" fillId="3" borderId="3" xfId="1" applyFont="1" applyFill="1" applyBorder="1" applyAlignment="1">
      <alignment horizontal="center" wrapText="1" readingOrder="2"/>
    </xf>
    <xf numFmtId="0" fontId="13" fillId="3" borderId="4" xfId="1" applyFont="1" applyFill="1" applyBorder="1" applyAlignment="1">
      <alignment horizontal="center" wrapText="1" readingOrder="2"/>
    </xf>
    <xf numFmtId="0" fontId="14" fillId="3" borderId="2" xfId="1" applyFont="1" applyFill="1" applyBorder="1" applyAlignment="1">
      <alignment horizont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wrapText="1" readingOrder="2"/>
    </xf>
    <xf numFmtId="0" fontId="14" fillId="3" borderId="7" xfId="1" applyFont="1" applyFill="1" applyBorder="1" applyAlignment="1">
      <alignment horizontal="center" wrapText="1" readingOrder="1"/>
    </xf>
    <xf numFmtId="0" fontId="14" fillId="3" borderId="2" xfId="1" applyFont="1" applyFill="1" applyBorder="1" applyAlignment="1">
      <alignment horizontal="center" vertical="center" wrapText="1" readingOrder="2"/>
    </xf>
    <xf numFmtId="0" fontId="14" fillId="3" borderId="2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top" wrapText="1" readingOrder="1"/>
    </xf>
    <xf numFmtId="0" fontId="14" fillId="3" borderId="10" xfId="1" applyFont="1" applyFill="1" applyBorder="1" applyAlignment="1">
      <alignment horizontal="center" vertical="top" wrapText="1"/>
    </xf>
    <xf numFmtId="0" fontId="14" fillId="3" borderId="11" xfId="1" applyFont="1" applyFill="1" applyBorder="1" applyAlignment="1">
      <alignment horizontal="center" vertical="top" wrapText="1" readingOrder="1"/>
    </xf>
    <xf numFmtId="0" fontId="13" fillId="3" borderId="11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3" fontId="19" fillId="4" borderId="0" xfId="1" applyNumberFormat="1" applyFont="1" applyFill="1" applyBorder="1" applyAlignment="1">
      <alignment horizontal="right" vertical="center" wrapText="1" indent="1"/>
    </xf>
    <xf numFmtId="3" fontId="19" fillId="2" borderId="0" xfId="1" applyNumberFormat="1" applyFont="1" applyFill="1" applyBorder="1" applyAlignment="1">
      <alignment horizontal="left" vertical="center" wrapText="1" indent="2"/>
    </xf>
    <xf numFmtId="164" fontId="19" fillId="2" borderId="0" xfId="1" applyNumberFormat="1" applyFont="1" applyFill="1" applyBorder="1" applyAlignment="1">
      <alignment horizontal="left" vertical="center" wrapText="1" indent="2"/>
    </xf>
    <xf numFmtId="3" fontId="19" fillId="4" borderId="0" xfId="1" applyNumberFormat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right" vertical="center" wrapText="1" indent="1"/>
    </xf>
    <xf numFmtId="0" fontId="2" fillId="2" borderId="0" xfId="1" applyFont="1" applyFill="1" applyBorder="1" applyAlignment="1">
      <alignment horizontal="left" vertical="center" wrapText="1" indent="1"/>
    </xf>
    <xf numFmtId="0" fontId="20" fillId="0" borderId="0" xfId="1" applyFont="1" applyFill="1" applyBorder="1" applyAlignment="1">
      <alignment vertical="center"/>
    </xf>
    <xf numFmtId="0" fontId="19" fillId="3" borderId="0" xfId="1" applyFont="1" applyFill="1" applyBorder="1" applyAlignment="1">
      <alignment horizontal="right" vertical="center" wrapText="1" indent="1"/>
    </xf>
    <xf numFmtId="3" fontId="19" fillId="3" borderId="0" xfId="1" applyNumberFormat="1" applyFont="1" applyFill="1" applyBorder="1" applyAlignment="1">
      <alignment horizontal="left" vertical="center" wrapText="1" indent="2"/>
    </xf>
    <xf numFmtId="0" fontId="19" fillId="3" borderId="0" xfId="1" applyFont="1" applyFill="1" applyBorder="1" applyAlignment="1">
      <alignment horizontal="left" vertical="center" wrapText="1" indent="1"/>
    </xf>
    <xf numFmtId="0" fontId="2" fillId="3" borderId="0" xfId="1" applyFont="1" applyFill="1" applyBorder="1" applyAlignment="1">
      <alignment horizontal="right" vertical="center" wrapText="1" indent="1"/>
    </xf>
    <xf numFmtId="0" fontId="2" fillId="3" borderId="0" xfId="1" applyFont="1" applyFill="1" applyBorder="1" applyAlignment="1">
      <alignment horizontal="left" vertical="center" wrapText="1" indent="1"/>
    </xf>
    <xf numFmtId="0" fontId="19" fillId="2" borderId="0" xfId="1" applyFont="1" applyFill="1" applyBorder="1" applyAlignment="1">
      <alignment horizontal="right" vertical="center" wrapText="1" indent="1"/>
    </xf>
    <xf numFmtId="0" fontId="19" fillId="3" borderId="12" xfId="1" applyFont="1" applyFill="1" applyBorder="1" applyAlignment="1">
      <alignment horizontal="right" vertical="center" wrapText="1" indent="1"/>
    </xf>
    <xf numFmtId="3" fontId="19" fillId="3" borderId="12" xfId="1" applyNumberFormat="1" applyFont="1" applyFill="1" applyBorder="1" applyAlignment="1">
      <alignment horizontal="left" vertical="center" wrapText="1" indent="2"/>
    </xf>
    <xf numFmtId="0" fontId="19" fillId="3" borderId="12" xfId="1" applyFont="1" applyFill="1" applyBorder="1" applyAlignment="1">
      <alignment horizontal="left" vertical="center" wrapText="1" indent="1"/>
    </xf>
    <xf numFmtId="3" fontId="2" fillId="4" borderId="0" xfId="1" applyNumberFormat="1" applyFont="1" applyFill="1" applyBorder="1" applyAlignment="1">
      <alignment horizontal="right" vertical="center" wrapText="1" indent="1"/>
    </xf>
    <xf numFmtId="3" fontId="2" fillId="4" borderId="0" xfId="1" applyNumberFormat="1" applyFont="1" applyFill="1" applyBorder="1" applyAlignment="1">
      <alignment horizontal="left" vertical="center" wrapText="1" indent="1"/>
    </xf>
    <xf numFmtId="0" fontId="3" fillId="4" borderId="0" xfId="1" applyFont="1" applyFill="1" applyBorder="1" applyAlignment="1">
      <alignment vertical="center" wrapText="1"/>
    </xf>
    <xf numFmtId="0" fontId="4" fillId="4" borderId="0" xfId="1" applyFont="1" applyFill="1" applyBorder="1" applyAlignment="1">
      <alignment vertical="center" wrapText="1"/>
    </xf>
    <xf numFmtId="0" fontId="4" fillId="4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vertical="center"/>
    </xf>
    <xf numFmtId="0" fontId="20" fillId="4" borderId="0" xfId="1" applyFont="1" applyFill="1" applyBorder="1" applyAlignment="1">
      <alignment vertical="center"/>
    </xf>
    <xf numFmtId="0" fontId="19" fillId="4" borderId="0" xfId="1" applyFont="1" applyFill="1" applyBorder="1" applyAlignment="1">
      <alignment horizontal="right" vertical="center" wrapText="1" indent="1"/>
    </xf>
    <xf numFmtId="3" fontId="19" fillId="4" borderId="0" xfId="1" applyNumberFormat="1" applyFont="1" applyFill="1" applyBorder="1" applyAlignment="1">
      <alignment horizontal="left" vertical="center" wrapText="1" indent="2"/>
    </xf>
    <xf numFmtId="164" fontId="19" fillId="4" borderId="0" xfId="1" applyNumberFormat="1" applyFont="1" applyFill="1" applyBorder="1" applyAlignment="1">
      <alignment horizontal="left" vertical="center" wrapText="1" indent="2"/>
    </xf>
    <xf numFmtId="0" fontId="19" fillId="4" borderId="0" xfId="1" applyFont="1" applyFill="1" applyBorder="1" applyAlignment="1">
      <alignment horizontal="left" vertical="center" wrapText="1" indent="1"/>
    </xf>
    <xf numFmtId="0" fontId="2" fillId="4" borderId="0" xfId="1" applyFont="1" applyFill="1" applyBorder="1" applyAlignment="1">
      <alignment horizontal="right" vertical="center" wrapText="1" indent="1"/>
    </xf>
    <xf numFmtId="0" fontId="2" fillId="4" borderId="0" xfId="1" applyFont="1" applyFill="1" applyBorder="1" applyAlignment="1">
      <alignment horizontal="left" vertical="center" wrapText="1" indent="1"/>
    </xf>
    <xf numFmtId="0" fontId="21" fillId="5" borderId="0" xfId="1" applyFont="1" applyFill="1" applyBorder="1" applyAlignment="1">
      <alignment vertical="center" wrapText="1"/>
    </xf>
    <xf numFmtId="0" fontId="21" fillId="5" borderId="0" xfId="1" applyFont="1" applyFill="1" applyBorder="1" applyAlignment="1">
      <alignment vertical="center"/>
    </xf>
    <xf numFmtId="0" fontId="22" fillId="5" borderId="0" xfId="1" applyFont="1" applyFill="1" applyBorder="1" applyAlignment="1">
      <alignment vertical="center"/>
    </xf>
    <xf numFmtId="0" fontId="2" fillId="5" borderId="0" xfId="1" applyFont="1" applyFill="1" applyBorder="1" applyAlignment="1">
      <alignment vertical="center"/>
    </xf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vertical="center"/>
    </xf>
    <xf numFmtId="0" fontId="20" fillId="5" borderId="0" xfId="1" applyFont="1" applyFill="1" applyBorder="1" applyAlignment="1">
      <alignment vertical="center"/>
    </xf>
    <xf numFmtId="0" fontId="19" fillId="4" borderId="12" xfId="1" applyFont="1" applyFill="1" applyBorder="1" applyAlignment="1">
      <alignment horizontal="right" vertical="center" wrapText="1" indent="1"/>
    </xf>
    <xf numFmtId="3" fontId="19" fillId="4" borderId="12" xfId="1" applyNumberFormat="1" applyFont="1" applyFill="1" applyBorder="1" applyAlignment="1">
      <alignment horizontal="left" vertical="center" wrapText="1" indent="2"/>
    </xf>
    <xf numFmtId="164" fontId="19" fillId="4" borderId="12" xfId="1" applyNumberFormat="1" applyFont="1" applyFill="1" applyBorder="1" applyAlignment="1">
      <alignment horizontal="left" vertical="center" wrapText="1" indent="2"/>
    </xf>
    <xf numFmtId="0" fontId="19" fillId="4" borderId="12" xfId="1" applyFont="1" applyFill="1" applyBorder="1" applyAlignment="1">
      <alignment horizontal="left" vertical="center" wrapText="1" indent="1"/>
    </xf>
    <xf numFmtId="3" fontId="19" fillId="4" borderId="0" xfId="1" applyNumberFormat="1" applyFont="1" applyFill="1" applyBorder="1" applyAlignment="1">
      <alignment horizontal="center" vertical="center" wrapText="1"/>
    </xf>
    <xf numFmtId="164" fontId="19" fillId="4" borderId="0" xfId="1" applyNumberFormat="1" applyFont="1" applyFill="1" applyBorder="1" applyAlignment="1">
      <alignment horizontal="center" vertical="center" wrapText="1"/>
    </xf>
    <xf numFmtId="0" fontId="13" fillId="6" borderId="13" xfId="1" applyFont="1" applyFill="1" applyBorder="1" applyAlignment="1">
      <alignment horizontal="right" vertical="center" wrapText="1" indent="1"/>
    </xf>
    <xf numFmtId="3" fontId="13" fillId="6" borderId="13" xfId="1" applyNumberFormat="1" applyFont="1" applyFill="1" applyBorder="1" applyAlignment="1">
      <alignment horizontal="center" vertical="center" wrapText="1"/>
    </xf>
    <xf numFmtId="164" fontId="13" fillId="2" borderId="13" xfId="1" applyNumberFormat="1" applyFont="1" applyFill="1" applyBorder="1" applyAlignment="1">
      <alignment horizontal="left" vertical="center" wrapText="1" indent="2"/>
    </xf>
    <xf numFmtId="0" fontId="13" fillId="6" borderId="13" xfId="1" applyFont="1" applyFill="1" applyBorder="1" applyAlignment="1">
      <alignment horizontal="left" vertical="center" wrapText="1" inden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vertical="center"/>
    </xf>
    <xf numFmtId="3" fontId="19" fillId="3" borderId="0" xfId="1" applyNumberFormat="1" applyFont="1" applyFill="1" applyBorder="1" applyAlignment="1">
      <alignment horizontal="center" vertical="center" wrapText="1"/>
    </xf>
    <xf numFmtId="164" fontId="19" fillId="3" borderId="0" xfId="1" applyNumberFormat="1" applyFont="1" applyFill="1" applyBorder="1" applyAlignment="1">
      <alignment horizontal="center" vertical="center" wrapText="1"/>
    </xf>
    <xf numFmtId="3" fontId="19" fillId="2" borderId="0" xfId="1" applyNumberFormat="1" applyFont="1" applyFill="1" applyBorder="1" applyAlignment="1">
      <alignment horizontal="center" vertical="center" wrapText="1"/>
    </xf>
    <xf numFmtId="164" fontId="19" fillId="2" borderId="0" xfId="1" applyNumberFormat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right" vertical="center" wrapText="1" indent="1"/>
    </xf>
    <xf numFmtId="3" fontId="13" fillId="2" borderId="13" xfId="1" applyNumberFormat="1" applyFont="1" applyFill="1" applyBorder="1" applyAlignment="1">
      <alignment horizontal="center" vertical="center" wrapText="1"/>
    </xf>
    <xf numFmtId="164" fontId="13" fillId="2" borderId="13" xfId="1" applyNumberFormat="1" applyFont="1" applyFill="1" applyBorder="1" applyAlignment="1">
      <alignment horizontal="center" vertical="center" wrapText="1"/>
    </xf>
    <xf numFmtId="3" fontId="13" fillId="2" borderId="13" xfId="1" applyNumberFormat="1" applyFont="1" applyFill="1" applyBorder="1" applyAlignment="1">
      <alignment horizontal="left" vertical="center" wrapText="1"/>
    </xf>
    <xf numFmtId="0" fontId="13" fillId="3" borderId="13" xfId="1" applyFont="1" applyFill="1" applyBorder="1" applyAlignment="1">
      <alignment horizontal="right" vertical="center" wrapText="1" indent="1"/>
    </xf>
    <xf numFmtId="3" fontId="13" fillId="3" borderId="13" xfId="1" applyNumberFormat="1" applyFont="1" applyFill="1" applyBorder="1" applyAlignment="1">
      <alignment horizontal="center" vertical="center" wrapText="1"/>
    </xf>
    <xf numFmtId="164" fontId="13" fillId="3" borderId="13" xfId="1" applyNumberFormat="1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left" vertical="center" wrapText="1" indent="1"/>
    </xf>
    <xf numFmtId="0" fontId="15" fillId="2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4" fillId="2" borderId="0" xfId="1" applyFont="1" applyFill="1" applyBorder="1" applyAlignment="1">
      <alignment horizontal="right" vertical="center" wrapText="1" readingOrder="2"/>
    </xf>
    <xf numFmtId="0" fontId="24" fillId="2" borderId="0" xfId="1" applyFont="1" applyFill="1" applyBorder="1" applyAlignment="1">
      <alignment vertical="center" wrapText="1"/>
    </xf>
    <xf numFmtId="0" fontId="24" fillId="2" borderId="0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4" fillId="2" borderId="0" xfId="1" applyFont="1" applyFill="1" applyBorder="1" applyAlignment="1">
      <alignment horizontal="right" vertical="center" wrapText="1" readingOrder="2"/>
    </xf>
    <xf numFmtId="0" fontId="24" fillId="2" borderId="0" xfId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218302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706598" y="0"/>
          <a:ext cx="2732902" cy="548640"/>
        </a:xfrm>
        <a:prstGeom prst="rect">
          <a:avLst/>
        </a:prstGeom>
      </xdr:spPr>
    </xdr:pic>
    <xdr:clientData/>
  </xdr:twoCellAnchor>
  <xdr:twoCellAnchor editAs="oneCell">
    <xdr:from>
      <xdr:col>10</xdr:col>
      <xdr:colOff>420285</xdr:colOff>
      <xdr:row>0</xdr:row>
      <xdr:rowOff>61875</xdr:rowOff>
    </xdr:from>
    <xdr:to>
      <xdr:col>10</xdr:col>
      <xdr:colOff>1672505</xdr:colOff>
      <xdr:row>0</xdr:row>
      <xdr:rowOff>610515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2880170" y="61875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"/>
  <sheetViews>
    <sheetView showGridLines="0" rightToLeft="1" tabSelected="1" view="pageBreakPreview" zoomScale="115" zoomScaleNormal="100" zoomScaleSheetLayoutView="115" workbookViewId="0">
      <selection activeCell="B20" sqref="B20"/>
    </sheetView>
  </sheetViews>
  <sheetFormatPr defaultColWidth="9.140625" defaultRowHeight="22.5"/>
  <cols>
    <col min="1" max="1" width="24.85546875" style="1" customWidth="1"/>
    <col min="2" max="2" width="12.85546875" style="1" customWidth="1"/>
    <col min="3" max="3" width="11.140625" style="122" customWidth="1"/>
    <col min="4" max="4" width="10.42578125" style="1" bestFit="1" customWidth="1"/>
    <col min="5" max="5" width="16.5703125" style="1" customWidth="1"/>
    <col min="6" max="6" width="14.5703125" style="1" customWidth="1"/>
    <col min="7" max="7" width="10" style="1" customWidth="1"/>
    <col min="8" max="8" width="10.85546875" style="1" customWidth="1"/>
    <col min="9" max="9" width="12.28515625" style="1" customWidth="1"/>
    <col min="10" max="10" width="9.7109375" style="1" customWidth="1"/>
    <col min="11" max="11" width="26" style="1" customWidth="1"/>
    <col min="12" max="12" width="23.42578125" style="1" bestFit="1" customWidth="1"/>
    <col min="13" max="13" width="22.42578125" style="1" bestFit="1" customWidth="1"/>
    <col min="14" max="16" width="9.140625" style="3"/>
    <col min="17" max="17" width="9.140625" style="4"/>
    <col min="18" max="27" width="9.140625" style="5"/>
    <col min="28" max="32" width="9.140625" style="6"/>
    <col min="33" max="16384" width="9.140625" style="7"/>
  </cols>
  <sheetData>
    <row r="1" spans="1:32" ht="66.75" customHeight="1">
      <c r="C1" s="2"/>
    </row>
    <row r="2" spans="1:32" s="13" customFormat="1" ht="18.7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9"/>
      <c r="N2" s="10"/>
      <c r="O2" s="10"/>
      <c r="P2" s="10"/>
      <c r="Q2" s="11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2" s="14" customFormat="1" ht="17.2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1"/>
      <c r="M3" s="9"/>
      <c r="N3" s="10"/>
      <c r="O3" s="10"/>
      <c r="P3" s="10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32" s="14" customFormat="1" ht="22.5" customHeight="1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  <c r="M4" s="9"/>
      <c r="N4" s="10"/>
      <c r="O4" s="10"/>
      <c r="P4" s="10"/>
      <c r="Q4" s="11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32" s="23" customFormat="1" ht="16.5" customHeight="1">
      <c r="A5" s="17" t="s">
        <v>3</v>
      </c>
      <c r="B5" s="18"/>
      <c r="C5" s="19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20"/>
      <c r="R5" s="21"/>
      <c r="S5" s="21"/>
      <c r="T5" s="21"/>
      <c r="U5" s="21"/>
      <c r="V5" s="21"/>
      <c r="W5" s="21"/>
      <c r="X5" s="21"/>
      <c r="Y5" s="21"/>
      <c r="Z5" s="21"/>
      <c r="AA5" s="21"/>
      <c r="AB5" s="22"/>
      <c r="AC5" s="22"/>
      <c r="AD5" s="22"/>
      <c r="AE5" s="22"/>
      <c r="AF5" s="22"/>
    </row>
    <row r="6" spans="1:32" s="23" customFormat="1" ht="21" customHeight="1">
      <c r="A6" s="24" t="s">
        <v>4</v>
      </c>
      <c r="B6" s="25" t="s">
        <v>5</v>
      </c>
      <c r="C6" s="26" t="s">
        <v>6</v>
      </c>
      <c r="D6" s="26" t="s">
        <v>7</v>
      </c>
      <c r="E6" s="27" t="s">
        <v>8</v>
      </c>
      <c r="F6" s="28"/>
      <c r="G6" s="29" t="s">
        <v>9</v>
      </c>
      <c r="H6" s="26" t="s">
        <v>10</v>
      </c>
      <c r="I6" s="25" t="s">
        <v>11</v>
      </c>
      <c r="J6" s="25" t="s">
        <v>12</v>
      </c>
      <c r="K6" s="30" t="s">
        <v>13</v>
      </c>
      <c r="L6" s="1"/>
      <c r="M6" s="1"/>
      <c r="N6" s="3"/>
      <c r="O6" s="3"/>
      <c r="P6" s="3"/>
      <c r="Q6" s="20"/>
      <c r="R6" s="21"/>
      <c r="S6" s="21"/>
      <c r="T6" s="21"/>
      <c r="U6" s="21"/>
      <c r="V6" s="21"/>
      <c r="W6" s="21"/>
      <c r="X6" s="21"/>
      <c r="Y6" s="21"/>
      <c r="Z6" s="21"/>
      <c r="AA6" s="21"/>
      <c r="AB6" s="22"/>
      <c r="AC6" s="22"/>
      <c r="AD6" s="22"/>
      <c r="AE6" s="22"/>
      <c r="AF6" s="22"/>
    </row>
    <row r="7" spans="1:32" s="23" customFormat="1" ht="54" customHeight="1">
      <c r="A7" s="31"/>
      <c r="B7" s="32"/>
      <c r="C7" s="33"/>
      <c r="D7" s="33"/>
      <c r="E7" s="34" t="s">
        <v>14</v>
      </c>
      <c r="F7" s="35" t="s">
        <v>15</v>
      </c>
      <c r="G7" s="36"/>
      <c r="H7" s="33"/>
      <c r="I7" s="32"/>
      <c r="J7" s="32"/>
      <c r="K7" s="37"/>
      <c r="L7" s="1"/>
      <c r="M7" s="1"/>
      <c r="N7" s="3"/>
      <c r="O7" s="3"/>
      <c r="P7" s="3"/>
      <c r="Q7" s="20"/>
      <c r="R7" s="21"/>
      <c r="S7" s="21"/>
      <c r="T7" s="21"/>
      <c r="U7" s="21"/>
      <c r="V7" s="21"/>
      <c r="W7" s="21"/>
      <c r="X7" s="21"/>
      <c r="Y7" s="21"/>
      <c r="Z7" s="21"/>
      <c r="AA7" s="21"/>
      <c r="AB7" s="22"/>
      <c r="AC7" s="22"/>
      <c r="AD7" s="22"/>
      <c r="AE7" s="22"/>
      <c r="AF7" s="22"/>
    </row>
    <row r="8" spans="1:32" s="47" customFormat="1" ht="84" customHeight="1">
      <c r="A8" s="38"/>
      <c r="B8" s="39" t="s">
        <v>16</v>
      </c>
      <c r="C8" s="39" t="s">
        <v>17</v>
      </c>
      <c r="D8" s="39" t="s">
        <v>18</v>
      </c>
      <c r="E8" s="39" t="s">
        <v>19</v>
      </c>
      <c r="F8" s="39" t="s">
        <v>20</v>
      </c>
      <c r="G8" s="40" t="s">
        <v>21</v>
      </c>
      <c r="H8" s="39" t="s">
        <v>22</v>
      </c>
      <c r="I8" s="41" t="s">
        <v>23</v>
      </c>
      <c r="J8" s="41" t="s">
        <v>24</v>
      </c>
      <c r="K8" s="42"/>
      <c r="L8" s="16"/>
      <c r="M8" s="16"/>
      <c r="N8" s="43"/>
      <c r="O8" s="43"/>
      <c r="P8" s="43"/>
      <c r="Q8" s="44"/>
      <c r="R8" s="45"/>
      <c r="S8" s="45"/>
      <c r="T8" s="45"/>
      <c r="U8" s="45"/>
      <c r="V8" s="45"/>
      <c r="W8" s="45"/>
      <c r="X8" s="45"/>
      <c r="Y8" s="45"/>
      <c r="Z8" s="45"/>
      <c r="AA8" s="45"/>
      <c r="AB8" s="46"/>
      <c r="AC8" s="46"/>
      <c r="AD8" s="46"/>
      <c r="AE8" s="46"/>
      <c r="AF8" s="46"/>
    </row>
    <row r="9" spans="1:32" s="54" customFormat="1" ht="33.75" customHeight="1">
      <c r="A9" s="48" t="s">
        <v>25</v>
      </c>
      <c r="B9" s="49">
        <v>185401</v>
      </c>
      <c r="C9" s="49">
        <v>9259</v>
      </c>
      <c r="D9" s="49">
        <v>118</v>
      </c>
      <c r="E9" s="49">
        <v>14871</v>
      </c>
      <c r="F9" s="49">
        <v>16887</v>
      </c>
      <c r="G9" s="50">
        <v>2</v>
      </c>
      <c r="H9" s="50">
        <v>38.5</v>
      </c>
      <c r="I9" s="50">
        <v>0.20338983050847459</v>
      </c>
      <c r="J9" s="50">
        <v>1.0338983050847457</v>
      </c>
      <c r="K9" s="51" t="s">
        <v>26</v>
      </c>
      <c r="L9" s="52"/>
      <c r="M9" s="53"/>
      <c r="N9" s="3"/>
      <c r="O9" s="3"/>
      <c r="P9" s="3"/>
      <c r="Q9" s="20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  <c r="AC9" s="22"/>
      <c r="AD9" s="22"/>
      <c r="AE9" s="22"/>
      <c r="AF9" s="22"/>
    </row>
    <row r="10" spans="1:32" s="54" customFormat="1" ht="33.75" customHeight="1">
      <c r="A10" s="55" t="s">
        <v>27</v>
      </c>
      <c r="B10" s="56">
        <v>367925</v>
      </c>
      <c r="C10" s="56">
        <v>13612</v>
      </c>
      <c r="D10" s="56">
        <v>187</v>
      </c>
      <c r="E10" s="56">
        <v>28659</v>
      </c>
      <c r="F10" s="56">
        <v>28659</v>
      </c>
      <c r="G10" s="56">
        <v>2</v>
      </c>
      <c r="H10" s="56">
        <v>60</v>
      </c>
      <c r="I10" s="56">
        <v>0.26737967914438504</v>
      </c>
      <c r="J10" s="56">
        <v>1.1390374331550801</v>
      </c>
      <c r="K10" s="57" t="s">
        <v>28</v>
      </c>
      <c r="L10" s="58"/>
      <c r="M10" s="59"/>
      <c r="N10" s="3"/>
      <c r="O10" s="3"/>
      <c r="P10" s="3"/>
      <c r="Q10" s="20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2"/>
      <c r="AC10" s="22"/>
      <c r="AD10" s="22"/>
      <c r="AE10" s="22"/>
      <c r="AF10" s="22"/>
    </row>
    <row r="11" spans="1:32" s="54" customFormat="1" ht="33.75" customHeight="1">
      <c r="A11" s="60" t="s">
        <v>29</v>
      </c>
      <c r="B11" s="49">
        <v>187065</v>
      </c>
      <c r="C11" s="49">
        <v>17218</v>
      </c>
      <c r="D11" s="49">
        <v>254</v>
      </c>
      <c r="E11" s="49">
        <v>36470</v>
      </c>
      <c r="F11" s="49">
        <v>29697</v>
      </c>
      <c r="G11" s="50">
        <v>2</v>
      </c>
      <c r="H11" s="50">
        <v>39.299999999999997</v>
      </c>
      <c r="I11" s="50">
        <v>0.42519685039370081</v>
      </c>
      <c r="J11" s="50">
        <v>0.60236220472440949</v>
      </c>
      <c r="K11" s="51" t="s">
        <v>30</v>
      </c>
      <c r="L11" s="52"/>
      <c r="M11" s="53"/>
      <c r="N11" s="3"/>
      <c r="O11" s="3"/>
      <c r="P11" s="3"/>
      <c r="Q11" s="20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2"/>
      <c r="AC11" s="22"/>
      <c r="AD11" s="22"/>
      <c r="AE11" s="22"/>
      <c r="AF11" s="22"/>
    </row>
    <row r="12" spans="1:32" s="54" customFormat="1" ht="33.75" customHeight="1">
      <c r="A12" s="55" t="s">
        <v>31</v>
      </c>
      <c r="B12" s="56">
        <v>207813</v>
      </c>
      <c r="C12" s="56">
        <v>20592</v>
      </c>
      <c r="D12" s="56">
        <v>126</v>
      </c>
      <c r="E12" s="56">
        <v>39575</v>
      </c>
      <c r="F12" s="56">
        <v>39575</v>
      </c>
      <c r="G12" s="56">
        <v>2</v>
      </c>
      <c r="H12" s="56">
        <v>98.1</v>
      </c>
      <c r="I12" s="56" t="s">
        <v>32</v>
      </c>
      <c r="J12" s="56">
        <v>0.76984126984126988</v>
      </c>
      <c r="K12" s="57" t="s">
        <v>33</v>
      </c>
      <c r="L12" s="58"/>
      <c r="M12" s="59"/>
      <c r="N12" s="3"/>
      <c r="O12" s="3"/>
      <c r="P12" s="3"/>
      <c r="Q12" s="20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2"/>
      <c r="AC12" s="22"/>
      <c r="AD12" s="22"/>
      <c r="AE12" s="22"/>
      <c r="AF12" s="22"/>
    </row>
    <row r="13" spans="1:32" s="54" customFormat="1" ht="33.75" customHeight="1">
      <c r="A13" s="60" t="s">
        <v>34</v>
      </c>
      <c r="B13" s="49">
        <v>71700</v>
      </c>
      <c r="C13" s="49">
        <v>8949</v>
      </c>
      <c r="D13" s="49">
        <v>153</v>
      </c>
      <c r="E13" s="49">
        <v>20239</v>
      </c>
      <c r="F13" s="49">
        <v>20239</v>
      </c>
      <c r="G13" s="50">
        <v>2</v>
      </c>
      <c r="H13" s="50">
        <v>64.599999999999994</v>
      </c>
      <c r="I13" s="50" t="s">
        <v>32</v>
      </c>
      <c r="J13" s="50">
        <v>0.39215686274509803</v>
      </c>
      <c r="K13" s="51" t="s">
        <v>35</v>
      </c>
      <c r="L13" s="52"/>
      <c r="M13" s="53"/>
      <c r="N13" s="3"/>
      <c r="O13" s="3"/>
      <c r="P13" s="3"/>
      <c r="Q13" s="20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2"/>
      <c r="AC13" s="22"/>
      <c r="AD13" s="22"/>
      <c r="AE13" s="22"/>
      <c r="AF13" s="22"/>
    </row>
    <row r="14" spans="1:32" s="54" customFormat="1" ht="33.75" customHeight="1">
      <c r="A14" s="55" t="s">
        <v>36</v>
      </c>
      <c r="B14" s="56">
        <v>53787</v>
      </c>
      <c r="C14" s="56">
        <v>989</v>
      </c>
      <c r="D14" s="56">
        <v>10</v>
      </c>
      <c r="E14" s="56">
        <v>1044</v>
      </c>
      <c r="F14" s="56">
        <v>1044</v>
      </c>
      <c r="G14" s="56">
        <v>2</v>
      </c>
      <c r="H14" s="56">
        <v>36</v>
      </c>
      <c r="I14" s="56">
        <v>0.4</v>
      </c>
      <c r="J14" s="56">
        <v>3.8</v>
      </c>
      <c r="K14" s="57" t="s">
        <v>37</v>
      </c>
      <c r="L14" s="58"/>
      <c r="M14" s="59"/>
      <c r="N14" s="3"/>
      <c r="O14" s="3"/>
      <c r="P14" s="3"/>
      <c r="Q14" s="20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2"/>
      <c r="AC14" s="22"/>
      <c r="AD14" s="22"/>
      <c r="AE14" s="22"/>
      <c r="AF14" s="22"/>
    </row>
    <row r="15" spans="1:32" s="54" customFormat="1" ht="33.75" customHeight="1">
      <c r="A15" s="60" t="s">
        <v>38</v>
      </c>
      <c r="B15" s="49">
        <v>141860</v>
      </c>
      <c r="C15" s="49">
        <v>3986</v>
      </c>
      <c r="D15" s="49">
        <v>100</v>
      </c>
      <c r="E15" s="49">
        <v>7729</v>
      </c>
      <c r="F15" s="49">
        <v>9218</v>
      </c>
      <c r="G15" s="50">
        <v>2</v>
      </c>
      <c r="H15" s="50">
        <v>33.1</v>
      </c>
      <c r="I15" s="50">
        <v>7.0000000000000007E-2</v>
      </c>
      <c r="J15" s="50">
        <v>0.66</v>
      </c>
      <c r="K15" s="51" t="s">
        <v>39</v>
      </c>
      <c r="L15" s="52"/>
      <c r="M15" s="53"/>
      <c r="N15" s="3"/>
      <c r="O15" s="3"/>
      <c r="P15" s="3"/>
      <c r="Q15" s="20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2"/>
      <c r="AC15" s="22"/>
      <c r="AD15" s="22"/>
      <c r="AE15" s="22"/>
      <c r="AF15" s="22"/>
    </row>
    <row r="16" spans="1:32" s="54" customFormat="1" ht="33.75" customHeight="1">
      <c r="A16" s="55" t="s">
        <v>40</v>
      </c>
      <c r="B16" s="56">
        <v>11937</v>
      </c>
      <c r="C16" s="56">
        <v>1331</v>
      </c>
      <c r="D16" s="56">
        <v>30</v>
      </c>
      <c r="E16" s="56">
        <v>1897</v>
      </c>
      <c r="F16" s="56">
        <v>1897</v>
      </c>
      <c r="G16" s="56">
        <v>4</v>
      </c>
      <c r="H16" s="56">
        <v>39</v>
      </c>
      <c r="I16" s="56">
        <v>0.26666666666666666</v>
      </c>
      <c r="J16" s="56">
        <v>1.1666666666666667</v>
      </c>
      <c r="K16" s="57" t="s">
        <v>41</v>
      </c>
      <c r="L16" s="58"/>
      <c r="M16" s="59"/>
      <c r="N16" s="3"/>
      <c r="O16" s="3"/>
      <c r="P16" s="3"/>
      <c r="Q16" s="20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2"/>
      <c r="AC16" s="22"/>
      <c r="AD16" s="22"/>
      <c r="AE16" s="22"/>
      <c r="AF16" s="22"/>
    </row>
    <row r="17" spans="1:32" s="54" customFormat="1" ht="33.75" customHeight="1">
      <c r="A17" s="60" t="s">
        <v>42</v>
      </c>
      <c r="B17" s="49">
        <v>125889</v>
      </c>
      <c r="C17" s="49">
        <v>5731</v>
      </c>
      <c r="D17" s="49">
        <v>200</v>
      </c>
      <c r="E17" s="49">
        <v>42954</v>
      </c>
      <c r="F17" s="49">
        <v>57121</v>
      </c>
      <c r="G17" s="50">
        <v>2</v>
      </c>
      <c r="H17" s="50">
        <v>58.3</v>
      </c>
      <c r="I17" s="50">
        <v>0.08</v>
      </c>
      <c r="J17" s="50">
        <v>0.45</v>
      </c>
      <c r="K17" s="51" t="s">
        <v>43</v>
      </c>
      <c r="L17" s="52"/>
      <c r="M17" s="53"/>
      <c r="N17" s="3"/>
      <c r="O17" s="3"/>
      <c r="P17" s="3"/>
      <c r="Q17" s="20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2"/>
      <c r="AC17" s="22"/>
      <c r="AD17" s="22"/>
      <c r="AE17" s="22"/>
      <c r="AF17" s="22"/>
    </row>
    <row r="18" spans="1:32" s="54" customFormat="1" ht="33.75" customHeight="1">
      <c r="A18" s="61" t="s">
        <v>44</v>
      </c>
      <c r="B18" s="62">
        <v>73717</v>
      </c>
      <c r="C18" s="62">
        <v>1549</v>
      </c>
      <c r="D18" s="62">
        <v>11</v>
      </c>
      <c r="E18" s="62">
        <v>3035</v>
      </c>
      <c r="F18" s="62">
        <v>1718</v>
      </c>
      <c r="G18" s="62">
        <v>2</v>
      </c>
      <c r="H18" s="62">
        <v>100</v>
      </c>
      <c r="I18" s="62">
        <v>0.45454545454545453</v>
      </c>
      <c r="J18" s="62">
        <v>3.0909090909090908</v>
      </c>
      <c r="K18" s="63" t="s">
        <v>45</v>
      </c>
      <c r="L18" s="58"/>
      <c r="M18" s="59"/>
      <c r="N18" s="3"/>
      <c r="O18" s="3"/>
      <c r="P18" s="3"/>
      <c r="Q18" s="20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2"/>
      <c r="AC18" s="22"/>
      <c r="AD18" s="22"/>
      <c r="AE18" s="22"/>
      <c r="AF18" s="22"/>
    </row>
    <row r="19" spans="1:32" s="54" customFormat="1" ht="33.75" customHeight="1">
      <c r="A19" s="60" t="s">
        <v>46</v>
      </c>
      <c r="B19" s="49">
        <v>88927</v>
      </c>
      <c r="C19" s="49">
        <v>4829</v>
      </c>
      <c r="D19" s="49">
        <v>69</v>
      </c>
      <c r="E19" s="49">
        <v>11811</v>
      </c>
      <c r="F19" s="49">
        <v>7231</v>
      </c>
      <c r="G19" s="50">
        <v>2</v>
      </c>
      <c r="H19" s="50">
        <v>46.9</v>
      </c>
      <c r="I19" s="50">
        <v>0.36231884057971014</v>
      </c>
      <c r="J19" s="50">
        <v>1.9420289855072463</v>
      </c>
      <c r="K19" s="51" t="s">
        <v>47</v>
      </c>
      <c r="L19" s="52"/>
      <c r="M19" s="53"/>
      <c r="N19" s="3"/>
      <c r="O19" s="3"/>
      <c r="P19" s="3"/>
      <c r="Q19" s="20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2"/>
      <c r="AC19" s="22"/>
      <c r="AD19" s="22"/>
      <c r="AE19" s="22"/>
      <c r="AF19" s="22"/>
    </row>
    <row r="20" spans="1:32" s="54" customFormat="1" ht="33.75" customHeight="1">
      <c r="A20" s="55" t="s">
        <v>48</v>
      </c>
      <c r="B20" s="56">
        <v>39500</v>
      </c>
      <c r="C20" s="56">
        <v>3574</v>
      </c>
      <c r="D20" s="56">
        <v>79</v>
      </c>
      <c r="E20" s="56">
        <v>9775</v>
      </c>
      <c r="F20" s="56">
        <v>6201</v>
      </c>
      <c r="G20" s="56">
        <v>2</v>
      </c>
      <c r="H20" s="56">
        <v>45</v>
      </c>
      <c r="I20" s="56">
        <v>7.5949367088607597E-2</v>
      </c>
      <c r="J20" s="56">
        <v>0.73417721518987344</v>
      </c>
      <c r="K20" s="57" t="s">
        <v>49</v>
      </c>
      <c r="L20" s="58"/>
      <c r="M20" s="59"/>
      <c r="N20" s="3"/>
      <c r="O20" s="3"/>
      <c r="P20" s="3"/>
      <c r="Q20" s="20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2"/>
      <c r="AC20" s="22"/>
      <c r="AD20" s="22"/>
      <c r="AE20" s="22"/>
      <c r="AF20" s="22"/>
    </row>
    <row r="21" spans="1:32" s="54" customFormat="1" ht="33.75" customHeight="1">
      <c r="A21" s="60" t="s">
        <v>50</v>
      </c>
      <c r="B21" s="49">
        <v>317323</v>
      </c>
      <c r="C21" s="49">
        <v>9263</v>
      </c>
      <c r="D21" s="49">
        <v>220</v>
      </c>
      <c r="E21" s="49">
        <v>18691</v>
      </c>
      <c r="F21" s="49">
        <v>30902</v>
      </c>
      <c r="G21" s="50">
        <v>3</v>
      </c>
      <c r="H21" s="50">
        <v>38</v>
      </c>
      <c r="I21" s="50" t="s">
        <v>32</v>
      </c>
      <c r="J21" s="50" t="s">
        <v>32</v>
      </c>
      <c r="K21" s="51" t="s">
        <v>51</v>
      </c>
      <c r="L21" s="52"/>
      <c r="M21" s="53"/>
      <c r="N21" s="3"/>
      <c r="O21" s="3"/>
      <c r="P21" s="3"/>
      <c r="Q21" s="20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2"/>
      <c r="AC21" s="22"/>
      <c r="AD21" s="22"/>
      <c r="AE21" s="22"/>
      <c r="AF21" s="22"/>
    </row>
    <row r="22" spans="1:32" s="70" customFormat="1" ht="33.75" customHeight="1">
      <c r="A22" s="55" t="s">
        <v>52</v>
      </c>
      <c r="B22" s="56">
        <v>154837</v>
      </c>
      <c r="C22" s="56">
        <v>9175</v>
      </c>
      <c r="D22" s="56">
        <v>65</v>
      </c>
      <c r="E22" s="56">
        <v>5927</v>
      </c>
      <c r="F22" s="56">
        <v>5474</v>
      </c>
      <c r="G22" s="56">
        <v>2</v>
      </c>
      <c r="H22" s="56">
        <v>45</v>
      </c>
      <c r="I22" s="56">
        <v>0.16923076923076924</v>
      </c>
      <c r="J22" s="56">
        <v>1.1384615384615384</v>
      </c>
      <c r="K22" s="57" t="s">
        <v>53</v>
      </c>
      <c r="L22" s="64"/>
      <c r="M22" s="65"/>
      <c r="N22" s="66"/>
      <c r="O22" s="66"/>
      <c r="P22" s="66"/>
      <c r="Q22" s="67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9"/>
      <c r="AC22" s="69"/>
      <c r="AD22" s="69"/>
      <c r="AE22" s="69"/>
      <c r="AF22" s="69"/>
    </row>
    <row r="23" spans="1:32" s="70" customFormat="1" ht="33.75" customHeight="1">
      <c r="A23" s="71" t="s">
        <v>54</v>
      </c>
      <c r="B23" s="72">
        <v>63549</v>
      </c>
      <c r="C23" s="72">
        <v>2193</v>
      </c>
      <c r="D23" s="72">
        <v>27</v>
      </c>
      <c r="E23" s="72">
        <v>2477</v>
      </c>
      <c r="F23" s="72">
        <v>4397</v>
      </c>
      <c r="G23" s="73">
        <v>2</v>
      </c>
      <c r="H23" s="73">
        <v>44.6</v>
      </c>
      <c r="I23" s="73">
        <v>0.48148148148148145</v>
      </c>
      <c r="J23" s="73">
        <v>1.4814814814814814</v>
      </c>
      <c r="K23" s="74" t="s">
        <v>55</v>
      </c>
      <c r="L23" s="75"/>
      <c r="M23" s="76"/>
      <c r="N23" s="66"/>
      <c r="O23" s="66"/>
      <c r="P23" s="66"/>
      <c r="Q23" s="67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9"/>
      <c r="AC23" s="69"/>
      <c r="AD23" s="69"/>
      <c r="AE23" s="69"/>
      <c r="AF23" s="69"/>
    </row>
    <row r="24" spans="1:32" s="70" customFormat="1" ht="33.75" customHeight="1">
      <c r="A24" s="55" t="s">
        <v>56</v>
      </c>
      <c r="B24" s="56">
        <v>158670</v>
      </c>
      <c r="C24" s="56">
        <v>7686</v>
      </c>
      <c r="D24" s="56">
        <v>93</v>
      </c>
      <c r="E24" s="56">
        <v>1304</v>
      </c>
      <c r="F24" s="56">
        <v>18894</v>
      </c>
      <c r="G24" s="56">
        <v>3</v>
      </c>
      <c r="H24" s="56">
        <v>54</v>
      </c>
      <c r="I24" s="56">
        <v>0.18279569892473119</v>
      </c>
      <c r="J24" s="56">
        <v>1.053763440860215</v>
      </c>
      <c r="K24" s="57" t="s">
        <v>57</v>
      </c>
      <c r="L24" s="64"/>
      <c r="M24" s="65"/>
      <c r="N24" s="66"/>
      <c r="O24" s="66"/>
      <c r="P24" s="66"/>
      <c r="Q24" s="67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9"/>
      <c r="AC24" s="69"/>
      <c r="AD24" s="69"/>
      <c r="AE24" s="69"/>
      <c r="AF24" s="69"/>
    </row>
    <row r="25" spans="1:32" s="79" customFormat="1" ht="33.75" customHeight="1">
      <c r="A25" s="71" t="s">
        <v>58</v>
      </c>
      <c r="B25" s="72">
        <v>145980</v>
      </c>
      <c r="C25" s="72">
        <v>5369</v>
      </c>
      <c r="D25" s="72">
        <v>74</v>
      </c>
      <c r="E25" s="72">
        <v>14066</v>
      </c>
      <c r="F25" s="72">
        <v>14066</v>
      </c>
      <c r="G25" s="73">
        <v>3</v>
      </c>
      <c r="H25" s="73">
        <v>52.7</v>
      </c>
      <c r="I25" s="73">
        <v>0.16216216216216217</v>
      </c>
      <c r="J25" s="73">
        <v>1.0405405405405406</v>
      </c>
      <c r="K25" s="74" t="s">
        <v>59</v>
      </c>
      <c r="L25" s="75"/>
      <c r="M25" s="76"/>
      <c r="N25" s="66"/>
      <c r="O25" s="66"/>
      <c r="P25" s="66"/>
      <c r="Q25" s="77"/>
      <c r="R25" s="78"/>
      <c r="S25" s="78"/>
      <c r="T25" s="78"/>
      <c r="U25" s="78"/>
      <c r="V25" s="78"/>
      <c r="W25" s="78"/>
      <c r="X25" s="78"/>
      <c r="Y25" s="78"/>
      <c r="Z25" s="78"/>
      <c r="AA25" s="78"/>
    </row>
    <row r="26" spans="1:32" s="70" customFormat="1" ht="33.75" customHeight="1">
      <c r="A26" s="55" t="s">
        <v>60</v>
      </c>
      <c r="B26" s="56">
        <v>167733</v>
      </c>
      <c r="C26" s="56">
        <v>7466</v>
      </c>
      <c r="D26" s="56">
        <v>109</v>
      </c>
      <c r="E26" s="56">
        <v>18935</v>
      </c>
      <c r="F26" s="56">
        <v>23581</v>
      </c>
      <c r="G26" s="56">
        <v>2</v>
      </c>
      <c r="H26" s="56">
        <v>46.1</v>
      </c>
      <c r="I26" s="56">
        <v>0.29357798165137616</v>
      </c>
      <c r="J26" s="56">
        <v>1.1467889908256881</v>
      </c>
      <c r="K26" s="57" t="s">
        <v>61</v>
      </c>
      <c r="L26" s="64"/>
      <c r="M26" s="65"/>
      <c r="N26" s="66"/>
      <c r="O26" s="66"/>
      <c r="P26" s="66"/>
      <c r="Q26" s="67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9"/>
      <c r="AC26" s="69"/>
      <c r="AD26" s="69"/>
      <c r="AE26" s="69"/>
      <c r="AF26" s="69"/>
    </row>
    <row r="27" spans="1:32" s="83" customFormat="1" ht="33.75" customHeight="1">
      <c r="A27" s="71" t="s">
        <v>62</v>
      </c>
      <c r="B27" s="72">
        <v>21226</v>
      </c>
      <c r="C27" s="72">
        <v>1001</v>
      </c>
      <c r="D27" s="72">
        <v>40</v>
      </c>
      <c r="E27" s="72">
        <v>4866</v>
      </c>
      <c r="F27" s="72">
        <v>6474</v>
      </c>
      <c r="G27" s="73">
        <v>6</v>
      </c>
      <c r="H27" s="73">
        <v>40</v>
      </c>
      <c r="I27" s="73">
        <v>0.2</v>
      </c>
      <c r="J27" s="73">
        <v>0.72499999999999998</v>
      </c>
      <c r="K27" s="74" t="s">
        <v>63</v>
      </c>
      <c r="L27" s="80"/>
      <c r="M27" s="80"/>
      <c r="N27" s="66"/>
      <c r="O27" s="66"/>
      <c r="P27" s="66"/>
      <c r="Q27" s="81"/>
      <c r="R27" s="82"/>
      <c r="S27" s="82"/>
      <c r="T27" s="82"/>
      <c r="U27" s="82"/>
      <c r="V27" s="82"/>
      <c r="W27" s="82"/>
      <c r="X27" s="82"/>
      <c r="Y27" s="82"/>
      <c r="Z27" s="82"/>
      <c r="AA27" s="82"/>
    </row>
    <row r="28" spans="1:32" s="70" customFormat="1" ht="33.75" customHeight="1">
      <c r="A28" s="55" t="s">
        <v>64</v>
      </c>
      <c r="B28" s="56">
        <v>270939</v>
      </c>
      <c r="C28" s="56">
        <v>14323</v>
      </c>
      <c r="D28" s="56">
        <v>100</v>
      </c>
      <c r="E28" s="56">
        <v>22835</v>
      </c>
      <c r="F28" s="56">
        <v>32121</v>
      </c>
      <c r="G28" s="56">
        <v>2</v>
      </c>
      <c r="H28" s="56">
        <v>64</v>
      </c>
      <c r="I28" s="56">
        <v>0.14000000000000001</v>
      </c>
      <c r="J28" s="56">
        <v>1.24</v>
      </c>
      <c r="K28" s="57" t="s">
        <v>65</v>
      </c>
      <c r="L28" s="64"/>
      <c r="M28" s="65"/>
      <c r="N28" s="66"/>
      <c r="O28" s="66"/>
      <c r="P28" s="66"/>
      <c r="Q28" s="67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9"/>
      <c r="AC28" s="69"/>
      <c r="AD28" s="69"/>
      <c r="AE28" s="69"/>
      <c r="AF28" s="69"/>
    </row>
    <row r="29" spans="1:32" s="83" customFormat="1" ht="33.75" customHeight="1">
      <c r="A29" s="71" t="s">
        <v>66</v>
      </c>
      <c r="B29" s="72">
        <v>249661</v>
      </c>
      <c r="C29" s="72">
        <v>7687</v>
      </c>
      <c r="D29" s="72">
        <v>73</v>
      </c>
      <c r="E29" s="72">
        <v>20855</v>
      </c>
      <c r="F29" s="72">
        <v>7633</v>
      </c>
      <c r="G29" s="73">
        <v>3</v>
      </c>
      <c r="H29" s="73">
        <v>85.3</v>
      </c>
      <c r="I29" s="73">
        <v>0.28767123287671231</v>
      </c>
      <c r="J29" s="73">
        <v>2.2191780821917808</v>
      </c>
      <c r="K29" s="74" t="s">
        <v>67</v>
      </c>
      <c r="L29" s="75"/>
      <c r="M29" s="76"/>
      <c r="N29" s="66"/>
      <c r="O29" s="66"/>
      <c r="P29" s="66"/>
      <c r="Q29" s="81"/>
      <c r="R29" s="82"/>
      <c r="S29" s="82"/>
      <c r="T29" s="82"/>
      <c r="U29" s="82"/>
      <c r="V29" s="82"/>
      <c r="W29" s="82"/>
      <c r="X29" s="82"/>
      <c r="Y29" s="82"/>
      <c r="Z29" s="82"/>
      <c r="AA29" s="82"/>
    </row>
    <row r="30" spans="1:32" s="70" customFormat="1" ht="33.75" customHeight="1">
      <c r="A30" s="55" t="s">
        <v>68</v>
      </c>
      <c r="B30" s="56">
        <v>199698</v>
      </c>
      <c r="C30" s="56">
        <v>11739</v>
      </c>
      <c r="D30" s="56">
        <v>100</v>
      </c>
      <c r="E30" s="56">
        <v>22666</v>
      </c>
      <c r="F30" s="56">
        <v>22503</v>
      </c>
      <c r="G30" s="56">
        <v>2</v>
      </c>
      <c r="H30" s="56">
        <v>64</v>
      </c>
      <c r="I30" s="56">
        <v>0.19</v>
      </c>
      <c r="J30" s="56">
        <v>1.1100000000000001</v>
      </c>
      <c r="K30" s="57" t="s">
        <v>69</v>
      </c>
      <c r="L30" s="64"/>
      <c r="M30" s="65"/>
      <c r="N30" s="66"/>
      <c r="O30" s="66"/>
      <c r="P30" s="66"/>
      <c r="Q30" s="67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9"/>
      <c r="AC30" s="69"/>
      <c r="AD30" s="69"/>
      <c r="AE30" s="69"/>
      <c r="AF30" s="69"/>
    </row>
    <row r="31" spans="1:32" s="83" customFormat="1" ht="33.75" customHeight="1">
      <c r="A31" s="71" t="s">
        <v>70</v>
      </c>
      <c r="B31" s="72">
        <v>277147</v>
      </c>
      <c r="C31" s="72">
        <v>14238</v>
      </c>
      <c r="D31" s="72">
        <v>161</v>
      </c>
      <c r="E31" s="72">
        <v>36750</v>
      </c>
      <c r="F31" s="72">
        <v>36750</v>
      </c>
      <c r="G31" s="73">
        <v>3</v>
      </c>
      <c r="H31" s="73">
        <v>62.5</v>
      </c>
      <c r="I31" s="73">
        <v>0.30434782608695654</v>
      </c>
      <c r="J31" s="73">
        <v>1.2236024844720497</v>
      </c>
      <c r="K31" s="74" t="s">
        <v>71</v>
      </c>
      <c r="L31" s="75"/>
      <c r="M31" s="76"/>
      <c r="N31" s="66"/>
      <c r="O31" s="66"/>
      <c r="P31" s="66"/>
      <c r="Q31" s="81"/>
      <c r="R31" s="82"/>
      <c r="S31" s="82"/>
      <c r="T31" s="82"/>
      <c r="U31" s="82"/>
      <c r="V31" s="82"/>
      <c r="W31" s="82"/>
      <c r="X31" s="82"/>
      <c r="Y31" s="82"/>
      <c r="Z31" s="82"/>
      <c r="AA31" s="82"/>
    </row>
    <row r="32" spans="1:32" s="70" customFormat="1" ht="33.75" customHeight="1">
      <c r="A32" s="55" t="s">
        <v>72</v>
      </c>
      <c r="B32" s="56">
        <v>71590</v>
      </c>
      <c r="C32" s="56">
        <v>5246</v>
      </c>
      <c r="D32" s="56">
        <v>50</v>
      </c>
      <c r="E32" s="56">
        <v>9236</v>
      </c>
      <c r="F32" s="56">
        <v>10139</v>
      </c>
      <c r="G32" s="56">
        <v>2</v>
      </c>
      <c r="H32" s="56">
        <v>55</v>
      </c>
      <c r="I32" s="56">
        <v>0.2</v>
      </c>
      <c r="J32" s="56">
        <v>1.56</v>
      </c>
      <c r="K32" s="57" t="s">
        <v>73</v>
      </c>
      <c r="L32" s="64"/>
      <c r="M32" s="65"/>
      <c r="N32" s="66"/>
      <c r="O32" s="66"/>
      <c r="P32" s="66"/>
      <c r="Q32" s="67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9"/>
      <c r="AC32" s="69"/>
      <c r="AD32" s="69"/>
      <c r="AE32" s="69"/>
      <c r="AF32" s="69"/>
    </row>
    <row r="33" spans="1:32" s="83" customFormat="1" ht="33.75" customHeight="1">
      <c r="A33" s="84" t="s">
        <v>74</v>
      </c>
      <c r="B33" s="85">
        <v>347786</v>
      </c>
      <c r="C33" s="85">
        <v>13098</v>
      </c>
      <c r="D33" s="85">
        <v>126</v>
      </c>
      <c r="E33" s="85">
        <v>30089</v>
      </c>
      <c r="F33" s="85">
        <v>26639</v>
      </c>
      <c r="G33" s="86">
        <v>2</v>
      </c>
      <c r="H33" s="86">
        <v>58.3</v>
      </c>
      <c r="I33" s="86">
        <v>0.29365079365079366</v>
      </c>
      <c r="J33" s="86">
        <v>1.5317460317460319</v>
      </c>
      <c r="K33" s="87" t="s">
        <v>75</v>
      </c>
      <c r="L33" s="75"/>
      <c r="M33" s="76"/>
      <c r="N33" s="66"/>
      <c r="O33" s="66"/>
      <c r="P33" s="66"/>
      <c r="Q33" s="81"/>
      <c r="R33" s="82"/>
      <c r="S33" s="82"/>
      <c r="T33" s="82"/>
      <c r="U33" s="82"/>
      <c r="V33" s="82"/>
      <c r="W33" s="82"/>
      <c r="X33" s="82"/>
      <c r="Y33" s="82"/>
      <c r="Z33" s="82"/>
      <c r="AA33" s="82"/>
    </row>
    <row r="34" spans="1:32" s="70" customFormat="1" ht="37.5" customHeight="1">
      <c r="A34" s="55" t="s">
        <v>76</v>
      </c>
      <c r="B34" s="56">
        <v>21906</v>
      </c>
      <c r="C34" s="56">
        <v>193</v>
      </c>
      <c r="D34" s="56">
        <v>18</v>
      </c>
      <c r="E34" s="56">
        <v>3400</v>
      </c>
      <c r="F34" s="56">
        <v>555</v>
      </c>
      <c r="G34" s="56">
        <v>3</v>
      </c>
      <c r="H34" s="56">
        <v>51.8</v>
      </c>
      <c r="I34" s="56">
        <v>1.2222222222222223</v>
      </c>
      <c r="J34" s="56">
        <v>2.2222222222222223</v>
      </c>
      <c r="K34" s="57" t="s">
        <v>77</v>
      </c>
      <c r="L34" s="64"/>
      <c r="M34" s="65"/>
      <c r="N34" s="66"/>
      <c r="O34" s="66"/>
      <c r="P34" s="66"/>
      <c r="Q34" s="67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9"/>
      <c r="AC34" s="69"/>
      <c r="AD34" s="69"/>
      <c r="AE34" s="69"/>
      <c r="AF34" s="69"/>
    </row>
    <row r="35" spans="1:32" s="83" customFormat="1" ht="37.5" customHeight="1">
      <c r="A35" s="71" t="s">
        <v>78</v>
      </c>
      <c r="B35" s="88">
        <v>131107</v>
      </c>
      <c r="C35" s="88">
        <v>7079</v>
      </c>
      <c r="D35" s="88">
        <v>100</v>
      </c>
      <c r="E35" s="88">
        <v>11861</v>
      </c>
      <c r="F35" s="88">
        <v>10246</v>
      </c>
      <c r="G35" s="89">
        <v>2</v>
      </c>
      <c r="H35" s="89">
        <v>32.4</v>
      </c>
      <c r="I35" s="89">
        <v>0.77</v>
      </c>
      <c r="J35" s="89">
        <v>1.66</v>
      </c>
      <c r="K35" s="74" t="s">
        <v>79</v>
      </c>
      <c r="L35" s="75"/>
      <c r="M35" s="76"/>
      <c r="N35" s="66"/>
      <c r="O35" s="66"/>
      <c r="P35" s="66"/>
      <c r="Q35" s="81"/>
      <c r="R35" s="82"/>
      <c r="S35" s="82"/>
      <c r="T35" s="82"/>
      <c r="U35" s="82"/>
      <c r="V35" s="82"/>
      <c r="W35" s="82"/>
      <c r="X35" s="82"/>
      <c r="Y35" s="82"/>
      <c r="Z35" s="82"/>
      <c r="AA35" s="82"/>
    </row>
    <row r="36" spans="1:32" s="70" customFormat="1" ht="37.5" customHeight="1">
      <c r="A36" s="55" t="s">
        <v>80</v>
      </c>
      <c r="B36" s="56">
        <v>33387</v>
      </c>
      <c r="C36" s="56">
        <v>1541</v>
      </c>
      <c r="D36" s="56">
        <v>72</v>
      </c>
      <c r="E36" s="56">
        <v>6440</v>
      </c>
      <c r="F36" s="56">
        <v>6440</v>
      </c>
      <c r="G36" s="56">
        <v>2</v>
      </c>
      <c r="H36" s="56">
        <v>24.5</v>
      </c>
      <c r="I36" s="56">
        <v>0.72222222222222221</v>
      </c>
      <c r="J36" s="56">
        <v>1.4305555555555556</v>
      </c>
      <c r="K36" s="57" t="s">
        <v>81</v>
      </c>
      <c r="L36" s="64"/>
      <c r="M36" s="65"/>
      <c r="N36" s="66"/>
      <c r="O36" s="66"/>
      <c r="P36" s="66"/>
      <c r="Q36" s="67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9"/>
      <c r="AC36" s="69"/>
      <c r="AD36" s="69"/>
      <c r="AE36" s="69"/>
      <c r="AF36" s="69"/>
    </row>
    <row r="37" spans="1:32" s="96" customFormat="1" ht="37.5" customHeight="1">
      <c r="A37" s="90" t="s">
        <v>82</v>
      </c>
      <c r="B37" s="91">
        <f>SUM(B22:B36,B9:B21)</f>
        <v>4188060</v>
      </c>
      <c r="C37" s="91">
        <f>SUM(C22:C36,C9:C21)</f>
        <v>208916</v>
      </c>
      <c r="D37" s="91">
        <f>SUM(D22:D36,D9:D21)</f>
        <v>2765</v>
      </c>
      <c r="E37" s="91">
        <f>SUM(E22:E36,E9:E21)</f>
        <v>448457</v>
      </c>
      <c r="F37" s="91">
        <f>SUM(F22:F36,F9:F21)</f>
        <v>476301</v>
      </c>
      <c r="G37" s="92">
        <v>2.4</v>
      </c>
      <c r="H37" s="92">
        <v>52.8</v>
      </c>
      <c r="I37" s="92">
        <v>0.3</v>
      </c>
      <c r="J37" s="92">
        <v>1.3</v>
      </c>
      <c r="K37" s="93" t="s">
        <v>83</v>
      </c>
      <c r="L37" s="1"/>
      <c r="M37" s="1"/>
      <c r="N37" s="3"/>
      <c r="O37" s="3"/>
      <c r="P37" s="3"/>
      <c r="Q37" s="94"/>
      <c r="R37" s="95"/>
      <c r="S37" s="95"/>
      <c r="T37" s="95"/>
      <c r="U37" s="95"/>
      <c r="V37" s="95"/>
      <c r="W37" s="95"/>
      <c r="X37" s="95"/>
      <c r="Y37" s="95"/>
      <c r="Z37" s="95"/>
      <c r="AA37" s="95"/>
    </row>
    <row r="38" spans="1:32" s="54" customFormat="1" ht="37.5" customHeight="1">
      <c r="A38" s="55" t="s">
        <v>84</v>
      </c>
      <c r="B38" s="97">
        <v>31906</v>
      </c>
      <c r="C38" s="97">
        <v>1539</v>
      </c>
      <c r="D38" s="97">
        <v>64</v>
      </c>
      <c r="E38" s="97">
        <v>10822</v>
      </c>
      <c r="F38" s="97">
        <v>10822</v>
      </c>
      <c r="G38" s="98">
        <v>7</v>
      </c>
      <c r="H38" s="98">
        <v>46.3</v>
      </c>
      <c r="I38" s="98" t="s">
        <v>85</v>
      </c>
      <c r="J38" s="98">
        <v>0.56000000000000005</v>
      </c>
      <c r="K38" s="57" t="s">
        <v>86</v>
      </c>
      <c r="L38" s="3"/>
      <c r="M38" s="3"/>
      <c r="N38" s="3"/>
      <c r="O38" s="20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32" s="54" customFormat="1" ht="37.5" customHeight="1">
      <c r="A39" s="60" t="s">
        <v>87</v>
      </c>
      <c r="B39" s="99">
        <v>2886</v>
      </c>
      <c r="C39" s="99">
        <v>590</v>
      </c>
      <c r="D39" s="99">
        <v>14</v>
      </c>
      <c r="E39" s="99">
        <v>924</v>
      </c>
      <c r="F39" s="99">
        <v>924</v>
      </c>
      <c r="G39" s="100">
        <v>2</v>
      </c>
      <c r="H39" s="100">
        <v>18.100000000000001</v>
      </c>
      <c r="I39" s="100">
        <f>14 / 63</f>
        <v>0.22222222222222221</v>
      </c>
      <c r="J39" s="100">
        <f>14 / 17</f>
        <v>0.82352941176470584</v>
      </c>
      <c r="K39" s="51" t="s">
        <v>88</v>
      </c>
      <c r="L39" s="3"/>
      <c r="M39" s="3"/>
      <c r="N39" s="3"/>
      <c r="O39" s="20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32" s="54" customFormat="1" ht="37.5" customHeight="1">
      <c r="A40" s="55" t="s">
        <v>89</v>
      </c>
      <c r="B40" s="97">
        <v>297297</v>
      </c>
      <c r="C40" s="97">
        <v>12305</v>
      </c>
      <c r="D40" s="97">
        <v>200</v>
      </c>
      <c r="E40" s="97">
        <v>27274</v>
      </c>
      <c r="F40" s="97">
        <v>27274</v>
      </c>
      <c r="G40" s="98">
        <v>2</v>
      </c>
      <c r="H40" s="98">
        <v>37.4</v>
      </c>
      <c r="I40" s="98">
        <v>1</v>
      </c>
      <c r="J40" s="98">
        <v>2</v>
      </c>
      <c r="K40" s="57" t="s">
        <v>90</v>
      </c>
      <c r="L40" s="3"/>
      <c r="M40" s="3"/>
      <c r="N40" s="3"/>
      <c r="O40" s="20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32" s="54" customFormat="1" ht="37.5" customHeight="1">
      <c r="A41" s="60" t="s">
        <v>91</v>
      </c>
      <c r="B41" s="99">
        <v>101408</v>
      </c>
      <c r="C41" s="99">
        <v>5503</v>
      </c>
      <c r="D41" s="99">
        <v>85</v>
      </c>
      <c r="E41" s="99">
        <v>11657</v>
      </c>
      <c r="F41" s="99">
        <v>11657</v>
      </c>
      <c r="G41" s="100">
        <v>2</v>
      </c>
      <c r="H41" s="100">
        <v>37.5</v>
      </c>
      <c r="I41" s="100">
        <v>14</v>
      </c>
      <c r="J41" s="100">
        <v>14</v>
      </c>
      <c r="K41" s="51" t="s">
        <v>92</v>
      </c>
      <c r="L41" s="3"/>
      <c r="M41" s="3"/>
      <c r="N41" s="3"/>
      <c r="O41" s="20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32" s="54" customFormat="1" ht="37.5" customHeight="1">
      <c r="A42" s="55" t="s">
        <v>93</v>
      </c>
      <c r="B42" s="97">
        <v>322915</v>
      </c>
      <c r="C42" s="97">
        <v>25649</v>
      </c>
      <c r="D42" s="97">
        <v>278</v>
      </c>
      <c r="E42" s="97">
        <v>49318</v>
      </c>
      <c r="F42" s="97">
        <v>49318</v>
      </c>
      <c r="G42" s="98">
        <v>1.95</v>
      </c>
      <c r="H42" s="98">
        <v>48.6</v>
      </c>
      <c r="I42" s="98">
        <v>1.6</v>
      </c>
      <c r="J42" s="98">
        <v>0.62</v>
      </c>
      <c r="K42" s="57" t="s">
        <v>94</v>
      </c>
      <c r="L42" s="3"/>
      <c r="M42" s="3"/>
      <c r="N42" s="3"/>
      <c r="O42" s="20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32" s="54" customFormat="1" ht="37.5" customHeight="1">
      <c r="A43" s="101" t="s">
        <v>95</v>
      </c>
      <c r="B43" s="102">
        <f>SUM(B38:B42)</f>
        <v>756412</v>
      </c>
      <c r="C43" s="102">
        <f t="shared" ref="C43:F43" si="0">SUM(C38:C42)</f>
        <v>45586</v>
      </c>
      <c r="D43" s="102">
        <f t="shared" si="0"/>
        <v>641</v>
      </c>
      <c r="E43" s="102">
        <f t="shared" si="0"/>
        <v>99995</v>
      </c>
      <c r="F43" s="102">
        <f t="shared" si="0"/>
        <v>99995</v>
      </c>
      <c r="G43" s="103">
        <f>SUM(G38:G42)/5</f>
        <v>2.9899999999999998</v>
      </c>
      <c r="H43" s="103">
        <f>SUM(H38:H42)/5</f>
        <v>37.58</v>
      </c>
      <c r="I43" s="103">
        <f>SUM(I38:I42)/5/5</f>
        <v>0.67288888888888887</v>
      </c>
      <c r="J43" s="103">
        <f>SUM(J38:J42)/5</f>
        <v>3.6007058823529414</v>
      </c>
      <c r="K43" s="104" t="s">
        <v>96</v>
      </c>
      <c r="L43" s="3"/>
      <c r="M43" s="3"/>
      <c r="N43" s="3"/>
      <c r="O43" s="20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32" s="112" customFormat="1" ht="37.5" customHeight="1">
      <c r="A44" s="105" t="s">
        <v>97</v>
      </c>
      <c r="B44" s="106">
        <f>SUM(B37,B43)</f>
        <v>4944472</v>
      </c>
      <c r="C44" s="106">
        <f t="shared" ref="C44:F44" si="1">SUM(C37,C43)</f>
        <v>254502</v>
      </c>
      <c r="D44" s="106">
        <f t="shared" si="1"/>
        <v>3406</v>
      </c>
      <c r="E44" s="106">
        <f t="shared" si="1"/>
        <v>548452</v>
      </c>
      <c r="F44" s="106">
        <f t="shared" si="1"/>
        <v>576296</v>
      </c>
      <c r="G44" s="107">
        <f>(SUM(G38:G42,G22:G36,G9:G21)/33)</f>
        <v>2.5136363636363637</v>
      </c>
      <c r="H44" s="107">
        <f>(SUM(H38:H42,H22:H36,H9:H21)/33)</f>
        <v>50.451515151515139</v>
      </c>
      <c r="I44" s="107">
        <f>(SUM(I38:I42,I22:I36,I9:I21)/33)</f>
        <v>0.75900094853511024</v>
      </c>
      <c r="J44" s="107">
        <f>(SUM(J38:J42,J22:J36,J9:J21)/33)</f>
        <v>1.6535741761801603</v>
      </c>
      <c r="K44" s="108" t="s">
        <v>98</v>
      </c>
      <c r="L44" s="109"/>
      <c r="M44" s="109"/>
      <c r="N44" s="109"/>
      <c r="O44" s="110"/>
      <c r="P44" s="111"/>
      <c r="Q44" s="111"/>
      <c r="R44" s="111"/>
      <c r="S44" s="111"/>
      <c r="T44" s="111"/>
      <c r="U44" s="111"/>
      <c r="V44" s="111"/>
      <c r="W44" s="111"/>
      <c r="X44" s="111"/>
      <c r="Y44" s="111"/>
    </row>
    <row r="45" spans="1:32" s="22" customFormat="1" ht="17.25" customHeight="1">
      <c r="A45" s="113" t="s">
        <v>99</v>
      </c>
      <c r="B45" s="113"/>
      <c r="C45" s="113"/>
      <c r="D45" s="114"/>
      <c r="E45" s="114"/>
      <c r="F45" s="114"/>
      <c r="G45" s="114"/>
      <c r="H45" s="114"/>
      <c r="I45" s="115" t="s">
        <v>100</v>
      </c>
      <c r="J45" s="115"/>
      <c r="K45" s="115"/>
      <c r="L45" s="114"/>
      <c r="M45" s="114"/>
      <c r="N45" s="116"/>
      <c r="O45" s="116"/>
      <c r="P45" s="116"/>
      <c r="Q45" s="117"/>
      <c r="R45" s="118"/>
      <c r="S45" s="118"/>
      <c r="T45" s="118"/>
      <c r="U45" s="118"/>
      <c r="V45" s="118"/>
      <c r="W45" s="118"/>
      <c r="X45" s="118"/>
      <c r="Y45" s="118"/>
      <c r="Z45" s="118"/>
      <c r="AA45" s="118"/>
    </row>
    <row r="46" spans="1:32" s="22" customFormat="1" ht="17.25" customHeight="1">
      <c r="A46" s="119" t="s">
        <v>101</v>
      </c>
      <c r="B46" s="114"/>
      <c r="C46" s="120"/>
      <c r="D46" s="114"/>
      <c r="E46" s="114"/>
      <c r="F46" s="114"/>
      <c r="G46" s="114"/>
      <c r="H46" s="114"/>
      <c r="I46" s="114"/>
      <c r="J46" s="114"/>
      <c r="K46" s="121" t="s">
        <v>102</v>
      </c>
      <c r="L46" s="114"/>
      <c r="M46" s="114"/>
      <c r="N46" s="116"/>
      <c r="O46" s="116"/>
      <c r="P46" s="116"/>
      <c r="Q46" s="117"/>
      <c r="R46" s="118"/>
      <c r="S46" s="118"/>
      <c r="T46" s="118"/>
      <c r="U46" s="118"/>
      <c r="V46" s="118"/>
      <c r="W46" s="118"/>
      <c r="X46" s="118"/>
      <c r="Y46" s="118"/>
      <c r="Z46" s="118"/>
    </row>
    <row r="47" spans="1:32" s="22" customFormat="1" ht="17.25" customHeight="1">
      <c r="A47" s="114" t="s">
        <v>103</v>
      </c>
      <c r="B47" s="114"/>
      <c r="C47" s="120"/>
      <c r="D47" s="114"/>
      <c r="E47" s="114"/>
      <c r="F47" s="114"/>
      <c r="G47" s="114"/>
      <c r="H47" s="114"/>
      <c r="I47" s="114"/>
      <c r="J47" s="114"/>
      <c r="K47" s="114" t="s">
        <v>104</v>
      </c>
      <c r="L47" s="114"/>
      <c r="M47" s="114"/>
      <c r="N47" s="116"/>
      <c r="O47" s="116"/>
      <c r="P47" s="116"/>
      <c r="Q47" s="117"/>
      <c r="R47" s="118"/>
      <c r="S47" s="118"/>
      <c r="T47" s="118"/>
      <c r="U47" s="118"/>
      <c r="V47" s="118"/>
      <c r="W47" s="118"/>
      <c r="X47" s="118"/>
      <c r="Y47" s="118"/>
      <c r="Z47" s="118"/>
      <c r="AA47" s="118"/>
    </row>
    <row r="48" spans="1:32" s="54" customFormat="1">
      <c r="A48" s="1"/>
      <c r="B48" s="1"/>
      <c r="C48" s="122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20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2"/>
      <c r="AC48" s="22"/>
      <c r="AD48" s="22"/>
      <c r="AE48" s="22"/>
      <c r="AF48" s="22"/>
    </row>
    <row r="49" spans="1:32" s="124" customFormat="1">
      <c r="A49" s="1"/>
      <c r="B49" s="1"/>
      <c r="C49" s="122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20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123"/>
      <c r="AC49" s="123"/>
      <c r="AD49" s="123"/>
      <c r="AE49" s="123"/>
      <c r="AF49" s="123"/>
    </row>
    <row r="50" spans="1:32" s="124" customFormat="1">
      <c r="A50" s="1"/>
      <c r="B50" s="1"/>
      <c r="C50" s="122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20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123"/>
      <c r="AC50" s="123"/>
      <c r="AD50" s="123"/>
      <c r="AE50" s="123"/>
      <c r="AF50" s="123"/>
    </row>
    <row r="51" spans="1:32" s="124" customFormat="1">
      <c r="A51" s="1"/>
      <c r="B51" s="1"/>
      <c r="C51" s="122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20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123"/>
      <c r="AC51" s="123"/>
      <c r="AD51" s="123"/>
      <c r="AE51" s="123"/>
      <c r="AF51" s="123"/>
    </row>
    <row r="52" spans="1:32" s="124" customFormat="1">
      <c r="A52" s="1"/>
      <c r="B52" s="1"/>
      <c r="C52" s="122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20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123"/>
      <c r="AC52" s="123"/>
      <c r="AD52" s="123"/>
      <c r="AE52" s="123"/>
      <c r="AF52" s="123"/>
    </row>
    <row r="53" spans="1:32" s="124" customFormat="1">
      <c r="A53" s="1"/>
      <c r="B53" s="1"/>
      <c r="C53" s="122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20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123"/>
      <c r="AC53" s="123"/>
      <c r="AD53" s="123"/>
      <c r="AE53" s="123"/>
      <c r="AF53" s="123"/>
    </row>
    <row r="54" spans="1:32" s="124" customFormat="1">
      <c r="A54" s="1"/>
      <c r="B54" s="1"/>
      <c r="C54" s="122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20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123"/>
      <c r="AC54" s="123"/>
      <c r="AD54" s="123"/>
      <c r="AE54" s="123"/>
      <c r="AF54" s="123"/>
    </row>
    <row r="55" spans="1:32" s="124" customFormat="1">
      <c r="A55" s="1"/>
      <c r="B55" s="1"/>
      <c r="C55" s="122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20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123"/>
      <c r="AC55" s="123"/>
      <c r="AD55" s="123"/>
      <c r="AE55" s="123"/>
      <c r="AF55" s="123"/>
    </row>
    <row r="56" spans="1:32" s="124" customFormat="1">
      <c r="A56" s="1"/>
      <c r="B56" s="1"/>
      <c r="C56" s="122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20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123"/>
      <c r="AC56" s="123"/>
      <c r="AD56" s="123"/>
      <c r="AE56" s="123"/>
      <c r="AF56" s="123"/>
    </row>
    <row r="57" spans="1:32" s="124" customFormat="1">
      <c r="A57" s="1"/>
      <c r="B57" s="1"/>
      <c r="C57" s="122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20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123"/>
      <c r="AC57" s="123"/>
      <c r="AD57" s="123"/>
      <c r="AE57" s="123"/>
      <c r="AF57" s="123"/>
    </row>
    <row r="58" spans="1:32" s="124" customFormat="1">
      <c r="A58" s="1"/>
      <c r="B58" s="1"/>
      <c r="C58" s="122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123"/>
      <c r="AC58" s="123"/>
      <c r="AD58" s="123"/>
      <c r="AE58" s="123"/>
      <c r="AF58" s="123"/>
    </row>
    <row r="59" spans="1:32" s="124" customFormat="1">
      <c r="A59" s="1"/>
      <c r="B59" s="1"/>
      <c r="C59" s="122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20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123"/>
      <c r="AC59" s="123"/>
      <c r="AD59" s="123"/>
      <c r="AE59" s="123"/>
      <c r="AF59" s="123"/>
    </row>
    <row r="60" spans="1:32" s="124" customFormat="1">
      <c r="A60" s="1"/>
      <c r="B60" s="1"/>
      <c r="C60" s="122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20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123"/>
      <c r="AC60" s="123"/>
      <c r="AD60" s="123"/>
      <c r="AE60" s="123"/>
      <c r="AF60" s="123"/>
    </row>
    <row r="61" spans="1:32" s="124" customFormat="1">
      <c r="A61" s="1"/>
      <c r="B61" s="1"/>
      <c r="C61" s="122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20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123"/>
      <c r="AC61" s="123"/>
      <c r="AD61" s="123"/>
      <c r="AE61" s="123"/>
      <c r="AF61" s="123"/>
    </row>
    <row r="62" spans="1:32" s="124" customFormat="1">
      <c r="A62" s="1"/>
      <c r="B62" s="1"/>
      <c r="C62" s="122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20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123"/>
      <c r="AC62" s="123"/>
      <c r="AD62" s="123"/>
      <c r="AE62" s="123"/>
      <c r="AF62" s="123"/>
    </row>
    <row r="63" spans="1:32" s="124" customFormat="1">
      <c r="A63" s="1"/>
      <c r="B63" s="1"/>
      <c r="C63" s="122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20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123"/>
      <c r="AC63" s="123"/>
      <c r="AD63" s="123"/>
      <c r="AE63" s="123"/>
      <c r="AF63" s="123"/>
    </row>
    <row r="64" spans="1:32" s="124" customFormat="1">
      <c r="A64" s="1"/>
      <c r="B64" s="1"/>
      <c r="C64" s="122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  <c r="Q64" s="20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123"/>
      <c r="AC64" s="123"/>
      <c r="AD64" s="123"/>
      <c r="AE64" s="123"/>
      <c r="AF64" s="123"/>
    </row>
    <row r="65" spans="1:32" s="124" customFormat="1">
      <c r="A65" s="1"/>
      <c r="B65" s="1"/>
      <c r="C65" s="122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20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123"/>
      <c r="AC65" s="123"/>
      <c r="AD65" s="123"/>
      <c r="AE65" s="123"/>
      <c r="AF65" s="123"/>
    </row>
    <row r="66" spans="1:32" s="124" customFormat="1">
      <c r="A66" s="1"/>
      <c r="B66" s="1"/>
      <c r="C66" s="122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3"/>
      <c r="P66" s="3"/>
      <c r="Q66" s="20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123"/>
      <c r="AC66" s="123"/>
      <c r="AD66" s="123"/>
      <c r="AE66" s="123"/>
      <c r="AF66" s="123"/>
    </row>
    <row r="67" spans="1:32" s="124" customFormat="1">
      <c r="A67" s="1"/>
      <c r="B67" s="1"/>
      <c r="C67" s="122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3"/>
      <c r="P67" s="3"/>
      <c r="Q67" s="20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123"/>
      <c r="AC67" s="123"/>
      <c r="AD67" s="123"/>
      <c r="AE67" s="123"/>
      <c r="AF67" s="123"/>
    </row>
    <row r="68" spans="1:32" s="124" customFormat="1">
      <c r="A68" s="1"/>
      <c r="B68" s="1"/>
      <c r="C68" s="122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3"/>
      <c r="P68" s="3"/>
      <c r="Q68" s="20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123"/>
      <c r="AC68" s="123"/>
      <c r="AD68" s="123"/>
      <c r="AE68" s="123"/>
      <c r="AF68" s="123"/>
    </row>
    <row r="69" spans="1:32" s="124" customFormat="1">
      <c r="A69" s="1"/>
      <c r="B69" s="1"/>
      <c r="C69" s="122"/>
      <c r="D69" s="1"/>
      <c r="E69" s="1"/>
      <c r="F69" s="1"/>
      <c r="G69" s="1"/>
      <c r="H69" s="1"/>
      <c r="I69" s="1"/>
      <c r="J69" s="1"/>
      <c r="K69" s="1"/>
      <c r="L69" s="1"/>
      <c r="M69" s="1"/>
      <c r="N69" s="3"/>
      <c r="O69" s="3"/>
      <c r="P69" s="3"/>
      <c r="Q69" s="20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123"/>
      <c r="AC69" s="123"/>
      <c r="AD69" s="123"/>
      <c r="AE69" s="123"/>
      <c r="AF69" s="123"/>
    </row>
    <row r="70" spans="1:32" s="124" customFormat="1">
      <c r="A70" s="1"/>
      <c r="B70" s="1"/>
      <c r="C70" s="122"/>
      <c r="D70" s="1"/>
      <c r="E70" s="1"/>
      <c r="F70" s="1"/>
      <c r="G70" s="1"/>
      <c r="H70" s="1"/>
      <c r="I70" s="1"/>
      <c r="J70" s="1"/>
      <c r="K70" s="1"/>
      <c r="L70" s="1"/>
      <c r="M70" s="1"/>
      <c r="N70" s="3"/>
      <c r="O70" s="3"/>
      <c r="P70" s="3"/>
      <c r="Q70" s="20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123"/>
      <c r="AC70" s="123"/>
      <c r="AD70" s="123"/>
      <c r="AE70" s="123"/>
      <c r="AF70" s="123"/>
    </row>
    <row r="71" spans="1:32" s="124" customFormat="1">
      <c r="A71" s="1"/>
      <c r="B71" s="1"/>
      <c r="C71" s="122"/>
      <c r="D71" s="1"/>
      <c r="E71" s="1"/>
      <c r="F71" s="1"/>
      <c r="G71" s="1"/>
      <c r="H71" s="1"/>
      <c r="I71" s="1"/>
      <c r="J71" s="1"/>
      <c r="K71" s="1"/>
      <c r="L71" s="1"/>
      <c r="M71" s="1"/>
      <c r="N71" s="3"/>
      <c r="O71" s="3"/>
      <c r="P71" s="3"/>
      <c r="Q71" s="20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123"/>
      <c r="AC71" s="123"/>
      <c r="AD71" s="123"/>
      <c r="AE71" s="123"/>
      <c r="AF71" s="123"/>
    </row>
    <row r="72" spans="1:32" s="124" customFormat="1">
      <c r="A72" s="1"/>
      <c r="B72" s="1"/>
      <c r="C72" s="122"/>
      <c r="D72" s="1"/>
      <c r="E72" s="1"/>
      <c r="F72" s="1"/>
      <c r="G72" s="1"/>
      <c r="H72" s="1"/>
      <c r="I72" s="1"/>
      <c r="J72" s="1"/>
      <c r="K72" s="1"/>
      <c r="L72" s="1"/>
      <c r="M72" s="1"/>
      <c r="N72" s="3"/>
      <c r="O72" s="3"/>
      <c r="P72" s="3"/>
      <c r="Q72" s="20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123"/>
      <c r="AC72" s="123"/>
      <c r="AD72" s="123"/>
      <c r="AE72" s="123"/>
      <c r="AF72" s="123"/>
    </row>
    <row r="73" spans="1:32" s="124" customFormat="1">
      <c r="A73" s="1"/>
      <c r="B73" s="1"/>
      <c r="C73" s="122"/>
      <c r="D73" s="1"/>
      <c r="E73" s="1"/>
      <c r="F73" s="1"/>
      <c r="G73" s="1"/>
      <c r="H73" s="1"/>
      <c r="I73" s="1"/>
      <c r="J73" s="1"/>
      <c r="K73" s="1"/>
      <c r="L73" s="1"/>
      <c r="M73" s="1"/>
      <c r="N73" s="3"/>
      <c r="O73" s="3"/>
      <c r="P73" s="3"/>
      <c r="Q73" s="20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123"/>
      <c r="AC73" s="123"/>
      <c r="AD73" s="123"/>
      <c r="AE73" s="123"/>
      <c r="AF73" s="123"/>
    </row>
    <row r="74" spans="1:32" s="124" customFormat="1">
      <c r="A74" s="1"/>
      <c r="B74" s="1"/>
      <c r="C74" s="122"/>
      <c r="D74" s="1"/>
      <c r="E74" s="1"/>
      <c r="F74" s="1"/>
      <c r="G74" s="1"/>
      <c r="H74" s="1"/>
      <c r="I74" s="1"/>
      <c r="J74" s="1"/>
      <c r="K74" s="1"/>
      <c r="L74" s="1"/>
      <c r="M74" s="1"/>
      <c r="N74" s="3"/>
      <c r="O74" s="3"/>
      <c r="P74" s="3"/>
      <c r="Q74" s="20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123"/>
      <c r="AC74" s="123"/>
      <c r="AD74" s="123"/>
      <c r="AE74" s="123"/>
      <c r="AF74" s="123"/>
    </row>
    <row r="75" spans="1:32" s="124" customFormat="1">
      <c r="A75" s="1"/>
      <c r="B75" s="1"/>
      <c r="C75" s="122"/>
      <c r="D75" s="1"/>
      <c r="E75" s="1"/>
      <c r="F75" s="1"/>
      <c r="G75" s="1"/>
      <c r="H75" s="1"/>
      <c r="I75" s="1"/>
      <c r="J75" s="1"/>
      <c r="K75" s="1"/>
      <c r="L75" s="1"/>
      <c r="M75" s="1"/>
      <c r="N75" s="3"/>
      <c r="O75" s="3"/>
      <c r="P75" s="3"/>
      <c r="Q75" s="20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123"/>
      <c r="AC75" s="123"/>
      <c r="AD75" s="123"/>
      <c r="AE75" s="123"/>
      <c r="AF75" s="123"/>
    </row>
    <row r="76" spans="1:32" s="124" customFormat="1">
      <c r="A76" s="1"/>
      <c r="B76" s="1"/>
      <c r="C76" s="122"/>
      <c r="D76" s="1"/>
      <c r="E76" s="1"/>
      <c r="F76" s="1"/>
      <c r="G76" s="1"/>
      <c r="H76" s="1"/>
      <c r="I76" s="1"/>
      <c r="J76" s="1"/>
      <c r="K76" s="1"/>
      <c r="L76" s="1"/>
      <c r="M76" s="1"/>
      <c r="N76" s="3"/>
      <c r="O76" s="3"/>
      <c r="P76" s="3"/>
      <c r="Q76" s="20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123"/>
      <c r="AC76" s="123"/>
      <c r="AD76" s="123"/>
      <c r="AE76" s="123"/>
      <c r="AF76" s="123"/>
    </row>
    <row r="77" spans="1:32" s="124" customFormat="1">
      <c r="A77" s="1"/>
      <c r="B77" s="1"/>
      <c r="C77" s="122"/>
      <c r="D77" s="1"/>
      <c r="E77" s="1"/>
      <c r="F77" s="1"/>
      <c r="G77" s="1"/>
      <c r="H77" s="1"/>
      <c r="I77" s="1"/>
      <c r="J77" s="1"/>
      <c r="K77" s="1"/>
      <c r="L77" s="1"/>
      <c r="M77" s="1"/>
      <c r="N77" s="3"/>
      <c r="O77" s="3"/>
      <c r="P77" s="3"/>
      <c r="Q77" s="20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123"/>
      <c r="AC77" s="123"/>
      <c r="AD77" s="123"/>
      <c r="AE77" s="123"/>
      <c r="AF77" s="123"/>
    </row>
    <row r="78" spans="1:32" s="124" customFormat="1">
      <c r="A78" s="1"/>
      <c r="B78" s="1"/>
      <c r="C78" s="122"/>
      <c r="D78" s="1"/>
      <c r="E78" s="1"/>
      <c r="F78" s="1"/>
      <c r="G78" s="1"/>
      <c r="H78" s="1"/>
      <c r="I78" s="1"/>
      <c r="J78" s="1"/>
      <c r="K78" s="1"/>
      <c r="L78" s="1"/>
      <c r="M78" s="1"/>
      <c r="N78" s="3"/>
      <c r="O78" s="3"/>
      <c r="P78" s="3"/>
      <c r="Q78" s="20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123"/>
      <c r="AC78" s="123"/>
      <c r="AD78" s="123"/>
      <c r="AE78" s="123"/>
      <c r="AF78" s="123"/>
    </row>
    <row r="79" spans="1:32" s="124" customFormat="1">
      <c r="A79" s="1"/>
      <c r="B79" s="1"/>
      <c r="C79" s="122"/>
      <c r="D79" s="1"/>
      <c r="E79" s="1"/>
      <c r="F79" s="1"/>
      <c r="G79" s="1"/>
      <c r="H79" s="1"/>
      <c r="I79" s="1"/>
      <c r="J79" s="1"/>
      <c r="K79" s="1"/>
      <c r="L79" s="1"/>
      <c r="M79" s="1"/>
      <c r="N79" s="3"/>
      <c r="O79" s="3"/>
      <c r="P79" s="3"/>
      <c r="Q79" s="20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123"/>
      <c r="AC79" s="123"/>
      <c r="AD79" s="123"/>
      <c r="AE79" s="123"/>
      <c r="AF79" s="123"/>
    </row>
    <row r="80" spans="1:32" s="124" customFormat="1">
      <c r="A80" s="1"/>
      <c r="B80" s="1"/>
      <c r="C80" s="122"/>
      <c r="D80" s="1"/>
      <c r="E80" s="1"/>
      <c r="F80" s="1"/>
      <c r="G80" s="1"/>
      <c r="H80" s="1"/>
      <c r="I80" s="1"/>
      <c r="J80" s="1"/>
      <c r="K80" s="1"/>
      <c r="L80" s="1"/>
      <c r="M80" s="1"/>
      <c r="N80" s="3"/>
      <c r="O80" s="3"/>
      <c r="P80" s="3"/>
      <c r="Q80" s="20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123"/>
      <c r="AC80" s="123"/>
      <c r="AD80" s="123"/>
      <c r="AE80" s="123"/>
      <c r="AF80" s="123"/>
    </row>
    <row r="81" spans="1:32" s="124" customFormat="1">
      <c r="A81" s="1"/>
      <c r="B81" s="1"/>
      <c r="C81" s="122"/>
      <c r="D81" s="1"/>
      <c r="E81" s="1"/>
      <c r="F81" s="1"/>
      <c r="G81" s="1"/>
      <c r="H81" s="1"/>
      <c r="I81" s="1"/>
      <c r="J81" s="1"/>
      <c r="K81" s="1"/>
      <c r="L81" s="1"/>
      <c r="M81" s="1"/>
      <c r="N81" s="3"/>
      <c r="O81" s="3"/>
      <c r="P81" s="3"/>
      <c r="Q81" s="20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123"/>
      <c r="AC81" s="123"/>
      <c r="AD81" s="123"/>
      <c r="AE81" s="123"/>
      <c r="AF81" s="123"/>
    </row>
    <row r="82" spans="1:32" s="124" customFormat="1">
      <c r="A82" s="1"/>
      <c r="B82" s="1"/>
      <c r="C82" s="122"/>
      <c r="D82" s="1"/>
      <c r="E82" s="1"/>
      <c r="F82" s="1"/>
      <c r="G82" s="1"/>
      <c r="H82" s="1"/>
      <c r="I82" s="1"/>
      <c r="J82" s="1"/>
      <c r="K82" s="1"/>
      <c r="L82" s="1"/>
      <c r="M82" s="1"/>
      <c r="N82" s="3"/>
      <c r="O82" s="3"/>
      <c r="P82" s="3"/>
      <c r="Q82" s="20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123"/>
      <c r="AC82" s="123"/>
      <c r="AD82" s="123"/>
      <c r="AE82" s="123"/>
      <c r="AF82" s="123"/>
    </row>
    <row r="83" spans="1:32" s="124" customFormat="1">
      <c r="A83" s="1"/>
      <c r="B83" s="1"/>
      <c r="C83" s="122"/>
      <c r="D83" s="1"/>
      <c r="E83" s="1"/>
      <c r="F83" s="1"/>
      <c r="G83" s="1"/>
      <c r="H83" s="1"/>
      <c r="I83" s="1"/>
      <c r="J83" s="1"/>
      <c r="K83" s="1"/>
      <c r="L83" s="1"/>
      <c r="M83" s="1"/>
      <c r="N83" s="3"/>
      <c r="O83" s="3"/>
      <c r="P83" s="3"/>
      <c r="Q83" s="20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123"/>
      <c r="AC83" s="123"/>
      <c r="AD83" s="123"/>
      <c r="AE83" s="123"/>
      <c r="AF83" s="123"/>
    </row>
  </sheetData>
  <mergeCells count="15">
    <mergeCell ref="I6:I7"/>
    <mergeCell ref="J6:J7"/>
    <mergeCell ref="K6:K8"/>
    <mergeCell ref="A45:C45"/>
    <mergeCell ref="I45:K45"/>
    <mergeCell ref="A2:K2"/>
    <mergeCell ref="A3:K3"/>
    <mergeCell ref="A4:K4"/>
    <mergeCell ref="A6:A8"/>
    <mergeCell ref="B6:B7"/>
    <mergeCell ref="C6:C7"/>
    <mergeCell ref="D6:D7"/>
    <mergeCell ref="E6:F6"/>
    <mergeCell ref="G6:G7"/>
    <mergeCell ref="H6:H7"/>
  </mergeCells>
  <dataValidations count="2">
    <dataValidation type="whole" showErrorMessage="1" error="القيمة المدخلة يجب أن تكون أرقاماً فقطأعلى رقم تستطيع إدخاله: 9999" sqref="D9">
      <formula1>-9999</formula1>
      <formula2>9999</formula2>
    </dataValidation>
    <dataValidation type="whole" showErrorMessage="1" error="القيمة المدخلة يجب أن تكون أرقاماً فقطأعلى رقم تستطيع إدخاله: 999999999" sqref="B9:C9">
      <formula1>-999999999</formula1>
      <formula2>999999999</formula2>
    </dataValidation>
  </dataValidations>
  <printOptions horizontalCentered="1"/>
  <pageMargins left="0.25" right="0.25" top="0.17" bottom="0.17" header="0" footer="0.18"/>
  <pageSetup paperSize="9" scale="87" orientation="landscape" horizontalDpi="300" verticalDpi="300" r:id="rId1"/>
  <headerFooter alignWithMargins="0"/>
  <rowBreaks count="2" manualBreakCount="2">
    <brk id="18" max="10" man="1"/>
    <brk id="33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مؤشرات أداء مستشفيات القطاع الطبي الخاص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B8BBEC9A-E27C-4C65-BF39-FFAE724C3274}"/>
</file>

<file path=customXml/itemProps2.xml><?xml version="1.0" encoding="utf-8"?>
<ds:datastoreItem xmlns:ds="http://schemas.openxmlformats.org/officeDocument/2006/customXml" ds:itemID="{241FFE1F-74D6-4C39-97B4-A130A4C40C5A}"/>
</file>

<file path=customXml/itemProps3.xml><?xml version="1.0" encoding="utf-8"?>
<ds:datastoreItem xmlns:ds="http://schemas.openxmlformats.org/officeDocument/2006/customXml" ds:itemID="{D764FF8A-99A4-4AD1-9413-645E12E79E03}"/>
</file>

<file path=customXml/itemProps4.xml><?xml version="1.0" encoding="utf-8"?>
<ds:datastoreItem xmlns:ds="http://schemas.openxmlformats.org/officeDocument/2006/customXml" ds:itemID="{F7BCCA46-09AA-44E0-BACC-08E2790A00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 05-06 Table</vt:lpstr>
      <vt:lpstr>'جدول  05-06 Table'!Print_Area</vt:lpstr>
      <vt:lpstr>'جدول  05-06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Sector Hospitals Performance Indicators</dc:title>
  <dc:creator>Afaf Kamal Mahmood</dc:creator>
  <cp:lastModifiedBy>Afaf Kamal Mahmood</cp:lastModifiedBy>
  <dcterms:created xsi:type="dcterms:W3CDTF">2020-11-18T04:23:01Z</dcterms:created>
  <dcterms:modified xsi:type="dcterms:W3CDTF">2020-11-18T04:23:17Z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